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sriasoc.sharepoint.com/sites/comms_Finance/20232024 Financial Year/04 Premium Management YE24/10 Annual Audit Report _ Oct23 to March24 YE24/10.5 Annual Audit Report Reminders/"/>
    </mc:Choice>
  </mc:AlternateContent>
  <xr:revisionPtr revIDLastSave="4" documentId="13_ncr:1_{DDAD0686-B27D-4460-9BF8-B43B3937C053}" xr6:coauthVersionLast="47" xr6:coauthVersionMax="47" xr10:uidLastSave="{4E25AADC-FD97-43ED-A744-72B093135D32}"/>
  <bookViews>
    <workbookView xWindow="-110" yWindow="-110" windowWidth="19420" windowHeight="10420" xr2:uid="{00000000-000D-0000-FFFF-FFFF00000000}"/>
  </bookViews>
  <sheets>
    <sheet name="ANNUAL" sheetId="2" r:id="rId1"/>
    <sheet name="MONTHLY" sheetId="1" r:id="rId2"/>
    <sheet name="ANNUAL_Adjustments" sheetId="3" r:id="rId3"/>
    <sheet name="MONTHLY_Adjustme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" i="4" l="1"/>
  <c r="F20" i="3"/>
  <c r="F28" i="3"/>
  <c r="F26" i="3"/>
  <c r="G26" i="3"/>
  <c r="F27" i="3"/>
  <c r="F34" i="3" s="1"/>
  <c r="F87" i="3" s="1"/>
  <c r="G27" i="3"/>
  <c r="G28" i="3"/>
  <c r="F29" i="3"/>
  <c r="G29" i="3"/>
  <c r="F30" i="3"/>
  <c r="G30" i="3"/>
  <c r="F31" i="3"/>
  <c r="G31" i="3"/>
  <c r="F32" i="3"/>
  <c r="G32" i="3"/>
  <c r="F33" i="3"/>
  <c r="G33" i="3"/>
  <c r="G34" i="3"/>
  <c r="F36" i="3"/>
  <c r="F46" i="3" s="1"/>
  <c r="G36" i="3"/>
  <c r="F37" i="3"/>
  <c r="G37" i="3"/>
  <c r="G46" i="3" s="1"/>
  <c r="F38" i="3"/>
  <c r="G38" i="3"/>
  <c r="F39" i="3"/>
  <c r="G39" i="3"/>
  <c r="F40" i="3"/>
  <c r="G40" i="3"/>
  <c r="F41" i="3"/>
  <c r="G41" i="3"/>
  <c r="F42" i="3"/>
  <c r="G42" i="3"/>
  <c r="F43" i="3"/>
  <c r="G43" i="3"/>
  <c r="F44" i="3"/>
  <c r="G44" i="3"/>
  <c r="F45" i="3"/>
  <c r="G45" i="3"/>
  <c r="F48" i="3"/>
  <c r="G48" i="3"/>
  <c r="F49" i="3"/>
  <c r="F75" i="3" s="1"/>
  <c r="G49" i="3"/>
  <c r="F50" i="3"/>
  <c r="G50" i="3"/>
  <c r="F51" i="3"/>
  <c r="G51" i="3"/>
  <c r="F52" i="3"/>
  <c r="G52" i="3"/>
  <c r="F53" i="3"/>
  <c r="G53" i="3"/>
  <c r="F54" i="3"/>
  <c r="G54" i="3"/>
  <c r="F55" i="3"/>
  <c r="G55" i="3"/>
  <c r="F57" i="3"/>
  <c r="G57" i="3"/>
  <c r="F58" i="3"/>
  <c r="G58" i="3"/>
  <c r="F59" i="3"/>
  <c r="G59" i="3"/>
  <c r="F60" i="3"/>
  <c r="G60" i="3"/>
  <c r="F61" i="3"/>
  <c r="G61" i="3"/>
  <c r="F62" i="3"/>
  <c r="G62" i="3"/>
  <c r="F63" i="3"/>
  <c r="G63" i="3"/>
  <c r="F64" i="3"/>
  <c r="G64" i="3"/>
  <c r="F65" i="3"/>
  <c r="G65" i="3"/>
  <c r="F66" i="3"/>
  <c r="G66" i="3"/>
  <c r="F67" i="3"/>
  <c r="G67" i="3"/>
  <c r="F68" i="3"/>
  <c r="G68" i="3"/>
  <c r="F69" i="3"/>
  <c r="G69" i="3"/>
  <c r="F70" i="3"/>
  <c r="G70" i="3"/>
  <c r="F71" i="3"/>
  <c r="G71" i="3"/>
  <c r="F72" i="3"/>
  <c r="G72" i="3"/>
  <c r="F73" i="3"/>
  <c r="G73" i="3"/>
  <c r="F74" i="3"/>
  <c r="G74" i="3"/>
  <c r="G75" i="3"/>
  <c r="F76" i="3"/>
  <c r="G76" i="3"/>
  <c r="G78" i="3" s="1"/>
  <c r="F77" i="3"/>
  <c r="G77" i="3"/>
  <c r="F78" i="3"/>
  <c r="F79" i="3"/>
  <c r="G79" i="3"/>
  <c r="G81" i="3" s="1"/>
  <c r="F80" i="3"/>
  <c r="G80" i="3"/>
  <c r="F81" i="3"/>
  <c r="F82" i="3"/>
  <c r="G82" i="3"/>
  <c r="F83" i="3"/>
  <c r="G83" i="3"/>
  <c r="G86" i="3" s="1"/>
  <c r="F84" i="3"/>
  <c r="G84" i="3"/>
  <c r="F85" i="3"/>
  <c r="G85" i="3"/>
  <c r="F86" i="3"/>
  <c r="F20" i="1"/>
  <c r="F20" i="2"/>
  <c r="G53" i="2"/>
  <c r="F53" i="2"/>
  <c r="H53" i="2" s="1"/>
  <c r="G38" i="2"/>
  <c r="G47" i="2"/>
  <c r="G51" i="2"/>
  <c r="F21" i="2"/>
  <c r="H21" i="2" s="1"/>
  <c r="G21" i="2"/>
  <c r="F22" i="2"/>
  <c r="H22" i="2" s="1"/>
  <c r="G22" i="2"/>
  <c r="F23" i="2"/>
  <c r="G23" i="2"/>
  <c r="F24" i="2"/>
  <c r="G24" i="2"/>
  <c r="F25" i="2"/>
  <c r="G25" i="2"/>
  <c r="F26" i="2"/>
  <c r="G26" i="2"/>
  <c r="E78" i="4"/>
  <c r="E78" i="3"/>
  <c r="G85" i="4"/>
  <c r="G84" i="4"/>
  <c r="G83" i="4"/>
  <c r="G82" i="4"/>
  <c r="G80" i="4"/>
  <c r="G79" i="4"/>
  <c r="G77" i="4"/>
  <c r="G76" i="4"/>
  <c r="G87" i="3" l="1"/>
  <c r="H25" i="2"/>
  <c r="H24" i="2"/>
  <c r="H23" i="2"/>
  <c r="H26" i="2"/>
  <c r="G86" i="4"/>
  <c r="E86" i="4"/>
  <c r="F85" i="4"/>
  <c r="H85" i="4" s="1"/>
  <c r="F84" i="4"/>
  <c r="H84" i="4" s="1"/>
  <c r="F83" i="4"/>
  <c r="H83" i="4" s="1"/>
  <c r="F82" i="4"/>
  <c r="H82" i="4" s="1"/>
  <c r="G81" i="4"/>
  <c r="E81" i="4"/>
  <c r="F80" i="4"/>
  <c r="H80" i="4" s="1"/>
  <c r="F79" i="4"/>
  <c r="H79" i="4" s="1"/>
  <c r="G78" i="4"/>
  <c r="F77" i="4"/>
  <c r="H77" i="4" s="1"/>
  <c r="F76" i="4"/>
  <c r="E75" i="4"/>
  <c r="G74" i="4"/>
  <c r="F74" i="4"/>
  <c r="H74" i="4" s="1"/>
  <c r="G73" i="4"/>
  <c r="H73" i="4" s="1"/>
  <c r="F73" i="4"/>
  <c r="G72" i="4"/>
  <c r="F72" i="4"/>
  <c r="H72" i="4" s="1"/>
  <c r="G71" i="4"/>
  <c r="F71" i="4"/>
  <c r="H71" i="4" s="1"/>
  <c r="H70" i="4"/>
  <c r="G70" i="4"/>
  <c r="F70" i="4"/>
  <c r="G69" i="4"/>
  <c r="F69" i="4"/>
  <c r="H69" i="4" s="1"/>
  <c r="G68" i="4"/>
  <c r="F68" i="4"/>
  <c r="H68" i="4" s="1"/>
  <c r="G67" i="4"/>
  <c r="F67" i="4"/>
  <c r="H67" i="4" s="1"/>
  <c r="G66" i="4"/>
  <c r="F66" i="4"/>
  <c r="H66" i="4" s="1"/>
  <c r="G65" i="4"/>
  <c r="H65" i="4" s="1"/>
  <c r="F65" i="4"/>
  <c r="G64" i="4"/>
  <c r="F64" i="4"/>
  <c r="H64" i="4" s="1"/>
  <c r="G63" i="4"/>
  <c r="F63" i="4"/>
  <c r="H63" i="4" s="1"/>
  <c r="H62" i="4"/>
  <c r="G62" i="4"/>
  <c r="F62" i="4"/>
  <c r="G61" i="4"/>
  <c r="F61" i="4"/>
  <c r="H61" i="4" s="1"/>
  <c r="G60" i="4"/>
  <c r="F60" i="4"/>
  <c r="H60" i="4" s="1"/>
  <c r="G59" i="4"/>
  <c r="F59" i="4"/>
  <c r="H59" i="4" s="1"/>
  <c r="G58" i="4"/>
  <c r="F58" i="4"/>
  <c r="H58" i="4" s="1"/>
  <c r="G57" i="4"/>
  <c r="H57" i="4" s="1"/>
  <c r="F57" i="4"/>
  <c r="G55" i="4"/>
  <c r="F55" i="4"/>
  <c r="H55" i="4" s="1"/>
  <c r="G54" i="4"/>
  <c r="F54" i="4"/>
  <c r="H54" i="4" s="1"/>
  <c r="H53" i="4"/>
  <c r="G53" i="4"/>
  <c r="F53" i="4"/>
  <c r="G52" i="4"/>
  <c r="F52" i="4"/>
  <c r="H52" i="4" s="1"/>
  <c r="G51" i="4"/>
  <c r="F51" i="4"/>
  <c r="H51" i="4" s="1"/>
  <c r="G50" i="4"/>
  <c r="F50" i="4"/>
  <c r="H50" i="4" s="1"/>
  <c r="G49" i="4"/>
  <c r="F49" i="4"/>
  <c r="G48" i="4"/>
  <c r="F48" i="4"/>
  <c r="E46" i="4"/>
  <c r="G45" i="4"/>
  <c r="F45" i="4"/>
  <c r="H45" i="4" s="1"/>
  <c r="G44" i="4"/>
  <c r="F44" i="4"/>
  <c r="H44" i="4" s="1"/>
  <c r="G43" i="4"/>
  <c r="F43" i="4"/>
  <c r="H43" i="4" s="1"/>
  <c r="G42" i="4"/>
  <c r="H42" i="4" s="1"/>
  <c r="F42" i="4"/>
  <c r="G41" i="4"/>
  <c r="F41" i="4"/>
  <c r="H41" i="4" s="1"/>
  <c r="G40" i="4"/>
  <c r="F40" i="4"/>
  <c r="H40" i="4" s="1"/>
  <c r="H39" i="4"/>
  <c r="G39" i="4"/>
  <c r="F39" i="4"/>
  <c r="G38" i="4"/>
  <c r="F38" i="4"/>
  <c r="H38" i="4" s="1"/>
  <c r="G37" i="4"/>
  <c r="F37" i="4"/>
  <c r="H37" i="4" s="1"/>
  <c r="G36" i="4"/>
  <c r="G46" i="4" s="1"/>
  <c r="F36" i="4"/>
  <c r="H36" i="4" s="1"/>
  <c r="E34" i="4"/>
  <c r="H33" i="4"/>
  <c r="G33" i="4"/>
  <c r="F33" i="4"/>
  <c r="G32" i="4"/>
  <c r="F32" i="4"/>
  <c r="H32" i="4" s="1"/>
  <c r="G31" i="4"/>
  <c r="F31" i="4"/>
  <c r="H31" i="4" s="1"/>
  <c r="G30" i="4"/>
  <c r="F30" i="4"/>
  <c r="H30" i="4" s="1"/>
  <c r="G29" i="4"/>
  <c r="F29" i="4"/>
  <c r="H29" i="4" s="1"/>
  <c r="G28" i="4"/>
  <c r="H28" i="4" s="1"/>
  <c r="F28" i="4"/>
  <c r="G27" i="4"/>
  <c r="F27" i="4"/>
  <c r="H27" i="4" s="1"/>
  <c r="G26" i="4"/>
  <c r="F26" i="4"/>
  <c r="H26" i="4" s="1"/>
  <c r="H25" i="4"/>
  <c r="G25" i="4"/>
  <c r="F25" i="4"/>
  <c r="G24" i="4"/>
  <c r="H24" i="4" s="1"/>
  <c r="F24" i="4"/>
  <c r="G23" i="4"/>
  <c r="F23" i="4"/>
  <c r="H23" i="4" s="1"/>
  <c r="G22" i="4"/>
  <c r="F22" i="4"/>
  <c r="H22" i="4" s="1"/>
  <c r="G21" i="4"/>
  <c r="F21" i="4"/>
  <c r="F34" i="4" s="1"/>
  <c r="G20" i="4"/>
  <c r="G21" i="3"/>
  <c r="G22" i="3"/>
  <c r="G23" i="3"/>
  <c r="G24" i="3"/>
  <c r="G25" i="3"/>
  <c r="G20" i="3"/>
  <c r="F25" i="3"/>
  <c r="F24" i="3"/>
  <c r="F23" i="3"/>
  <c r="F22" i="3"/>
  <c r="F21" i="3"/>
  <c r="E86" i="3"/>
  <c r="E81" i="3"/>
  <c r="E75" i="3"/>
  <c r="E46" i="3"/>
  <c r="E34" i="3"/>
  <c r="E57" i="1"/>
  <c r="G56" i="1"/>
  <c r="F56" i="1"/>
  <c r="H56" i="1" s="1"/>
  <c r="G55" i="1"/>
  <c r="F55" i="1"/>
  <c r="H55" i="1" s="1"/>
  <c r="E54" i="1"/>
  <c r="G53" i="1"/>
  <c r="G54" i="1" s="1"/>
  <c r="F53" i="1"/>
  <c r="F54" i="1" s="1"/>
  <c r="E52" i="1"/>
  <c r="G51" i="1"/>
  <c r="G52" i="1" s="1"/>
  <c r="F51" i="1"/>
  <c r="H51" i="1" s="1"/>
  <c r="H52" i="1" s="1"/>
  <c r="E50" i="1"/>
  <c r="G49" i="1"/>
  <c r="F49" i="1"/>
  <c r="G48" i="1"/>
  <c r="F48" i="1"/>
  <c r="H48" i="1" s="1"/>
  <c r="G47" i="1"/>
  <c r="F47" i="1"/>
  <c r="G46" i="1"/>
  <c r="F46" i="1"/>
  <c r="H46" i="1" s="1"/>
  <c r="G45" i="1"/>
  <c r="F45" i="1"/>
  <c r="G44" i="1"/>
  <c r="F44" i="1"/>
  <c r="H44" i="1" s="1"/>
  <c r="G43" i="1"/>
  <c r="F43" i="1"/>
  <c r="G42" i="1"/>
  <c r="F42" i="1"/>
  <c r="G41" i="1"/>
  <c r="F41" i="1"/>
  <c r="G39" i="1"/>
  <c r="F39" i="1"/>
  <c r="H39" i="1" s="1"/>
  <c r="G38" i="1"/>
  <c r="H38" i="1" s="1"/>
  <c r="F38" i="1"/>
  <c r="H37" i="1"/>
  <c r="G37" i="1"/>
  <c r="F37" i="1"/>
  <c r="G36" i="1"/>
  <c r="F36" i="1"/>
  <c r="E34" i="1"/>
  <c r="G33" i="1"/>
  <c r="F33" i="1"/>
  <c r="G32" i="1"/>
  <c r="H32" i="1" s="1"/>
  <c r="F32" i="1"/>
  <c r="G31" i="1"/>
  <c r="F31" i="1"/>
  <c r="H31" i="1" s="1"/>
  <c r="G30" i="1"/>
  <c r="F30" i="1"/>
  <c r="H30" i="1" s="1"/>
  <c r="G29" i="1"/>
  <c r="F29" i="1"/>
  <c r="F34" i="1" s="1"/>
  <c r="E27" i="1"/>
  <c r="G26" i="1"/>
  <c r="H26" i="1" s="1"/>
  <c r="F26" i="1"/>
  <c r="G25" i="1"/>
  <c r="F25" i="1"/>
  <c r="H25" i="1" s="1"/>
  <c r="G24" i="1"/>
  <c r="F24" i="1"/>
  <c r="H24" i="1" s="1"/>
  <c r="G23" i="1"/>
  <c r="H23" i="1" s="1"/>
  <c r="F23" i="1"/>
  <c r="G22" i="1"/>
  <c r="F22" i="1"/>
  <c r="H22" i="1" s="1"/>
  <c r="G21" i="1"/>
  <c r="F21" i="1"/>
  <c r="G20" i="1"/>
  <c r="H20" i="1" s="1"/>
  <c r="E57" i="2"/>
  <c r="E54" i="2"/>
  <c r="E52" i="2"/>
  <c r="E50" i="2"/>
  <c r="E34" i="2"/>
  <c r="E27" i="2"/>
  <c r="G49" i="2"/>
  <c r="G48" i="2"/>
  <c r="G46" i="2"/>
  <c r="G45" i="2"/>
  <c r="G44" i="2"/>
  <c r="G43" i="2"/>
  <c r="G42" i="2"/>
  <c r="G41" i="2"/>
  <c r="G39" i="2"/>
  <c r="G37" i="2"/>
  <c r="G36" i="2"/>
  <c r="G56" i="2"/>
  <c r="G55" i="2"/>
  <c r="G33" i="2"/>
  <c r="G32" i="2"/>
  <c r="G31" i="2"/>
  <c r="G30" i="2"/>
  <c r="G29" i="2"/>
  <c r="G20" i="2"/>
  <c r="F56" i="2"/>
  <c r="F55" i="2"/>
  <c r="F51" i="2"/>
  <c r="F49" i="2"/>
  <c r="F48" i="2"/>
  <c r="F47" i="2"/>
  <c r="F46" i="2"/>
  <c r="F45" i="2"/>
  <c r="F44" i="2"/>
  <c r="F43" i="2"/>
  <c r="F42" i="2"/>
  <c r="F41" i="2"/>
  <c r="F39" i="2"/>
  <c r="F38" i="2"/>
  <c r="F37" i="2"/>
  <c r="F36" i="2"/>
  <c r="F33" i="2"/>
  <c r="F32" i="2"/>
  <c r="F31" i="2"/>
  <c r="F30" i="2"/>
  <c r="F29" i="2"/>
  <c r="H65" i="2"/>
  <c r="H64" i="2"/>
  <c r="H21" i="1" l="1"/>
  <c r="G34" i="1"/>
  <c r="H33" i="1"/>
  <c r="H43" i="1"/>
  <c r="G57" i="1"/>
  <c r="H47" i="1"/>
  <c r="H45" i="1"/>
  <c r="H42" i="1"/>
  <c r="H49" i="1"/>
  <c r="F52" i="1"/>
  <c r="G50" i="1"/>
  <c r="G34" i="4"/>
  <c r="F78" i="4"/>
  <c r="F75" i="4"/>
  <c r="G75" i="4"/>
  <c r="G87" i="4" s="1"/>
  <c r="H49" i="4"/>
  <c r="E87" i="4"/>
  <c r="E87" i="3"/>
  <c r="F57" i="1"/>
  <c r="H41" i="1"/>
  <c r="E58" i="1"/>
  <c r="F50" i="1"/>
  <c r="H29" i="1"/>
  <c r="H34" i="1" s="1"/>
  <c r="E58" i="2"/>
  <c r="H81" i="4"/>
  <c r="H46" i="4"/>
  <c r="H86" i="4"/>
  <c r="H20" i="4"/>
  <c r="H48" i="4"/>
  <c r="F81" i="4"/>
  <c r="F86" i="4"/>
  <c r="H76" i="4"/>
  <c r="H78" i="4" s="1"/>
  <c r="H21" i="4"/>
  <c r="F46" i="4"/>
  <c r="H57" i="1"/>
  <c r="H27" i="1"/>
  <c r="F27" i="1"/>
  <c r="H36" i="1"/>
  <c r="G27" i="1"/>
  <c r="G58" i="1" s="1"/>
  <c r="H53" i="1"/>
  <c r="H54" i="1" s="1"/>
  <c r="H73" i="3"/>
  <c r="H74" i="3"/>
  <c r="H49" i="2"/>
  <c r="H50" i="1" l="1"/>
  <c r="H58" i="1" s="1"/>
  <c r="F58" i="1"/>
  <c r="F87" i="4"/>
  <c r="H75" i="4"/>
  <c r="H34" i="4"/>
  <c r="H87" i="4" s="1"/>
  <c r="H55" i="3"/>
  <c r="H54" i="3"/>
  <c r="H39" i="2"/>
  <c r="H33" i="2"/>
  <c r="H32" i="2" l="1"/>
  <c r="H28" i="3"/>
  <c r="H27" i="3"/>
  <c r="H43" i="3"/>
  <c r="H42" i="3"/>
  <c r="H29" i="3"/>
  <c r="H26" i="3"/>
  <c r="H45" i="3"/>
  <c r="H44" i="3"/>
  <c r="H32" i="3" l="1"/>
  <c r="H33" i="3"/>
  <c r="H72" i="3" l="1"/>
  <c r="H70" i="3"/>
  <c r="G54" i="2"/>
  <c r="F54" i="2"/>
  <c r="G52" i="2"/>
  <c r="F52" i="2"/>
  <c r="H44" i="2"/>
  <c r="F50" i="2"/>
  <c r="G34" i="2"/>
  <c r="G50" i="2" l="1"/>
  <c r="F34" i="2"/>
  <c r="F57" i="2"/>
  <c r="H23" i="3"/>
  <c r="H31" i="3"/>
  <c r="H39" i="3"/>
  <c r="H50" i="3"/>
  <c r="H61" i="3"/>
  <c r="H47" i="2"/>
  <c r="H85" i="3"/>
  <c r="H53" i="3"/>
  <c r="H77" i="3"/>
  <c r="H82" i="3"/>
  <c r="H84" i="3"/>
  <c r="H24" i="3"/>
  <c r="H40" i="3"/>
  <c r="H62" i="3"/>
  <c r="H30" i="3"/>
  <c r="H38" i="3"/>
  <c r="H68" i="3"/>
  <c r="H65" i="3"/>
  <c r="H83" i="3"/>
  <c r="H25" i="3"/>
  <c r="H37" i="3"/>
  <c r="H48" i="3"/>
  <c r="H52" i="3"/>
  <c r="H59" i="3"/>
  <c r="H63" i="3"/>
  <c r="H51" i="3"/>
  <c r="H57" i="3"/>
  <c r="H69" i="3"/>
  <c r="H64" i="3"/>
  <c r="H41" i="3"/>
  <c r="H58" i="3"/>
  <c r="H66" i="3"/>
  <c r="H21" i="3"/>
  <c r="H22" i="3"/>
  <c r="H49" i="3"/>
  <c r="H67" i="3"/>
  <c r="H80" i="3"/>
  <c r="H60" i="3"/>
  <c r="G27" i="2"/>
  <c r="H41" i="2"/>
  <c r="G57" i="2"/>
  <c r="H46" i="2"/>
  <c r="H43" i="2"/>
  <c r="H48" i="2"/>
  <c r="H38" i="2"/>
  <c r="H30" i="2"/>
  <c r="H45" i="2"/>
  <c r="H36" i="2"/>
  <c r="F27" i="2"/>
  <c r="H37" i="2"/>
  <c r="H42" i="2"/>
  <c r="H56" i="2"/>
  <c r="H79" i="3"/>
  <c r="H31" i="2"/>
  <c r="H76" i="3"/>
  <c r="H55" i="2"/>
  <c r="H29" i="2"/>
  <c r="H54" i="2"/>
  <c r="H20" i="3"/>
  <c r="H51" i="2"/>
  <c r="H52" i="2" s="1"/>
  <c r="H36" i="3"/>
  <c r="H71" i="3"/>
  <c r="H20" i="2"/>
  <c r="G58" i="2" l="1"/>
  <c r="H50" i="2"/>
  <c r="H75" i="3"/>
  <c r="F58" i="2"/>
  <c r="H46" i="3"/>
  <c r="H34" i="2"/>
  <c r="H78" i="3"/>
  <c r="H86" i="3"/>
  <c r="H81" i="3"/>
  <c r="H34" i="3"/>
  <c r="H27" i="2"/>
  <c r="H57" i="2"/>
  <c r="H87" i="3" l="1"/>
  <c r="H58" i="2"/>
  <c r="H62" i="2" s="1"/>
  <c r="H63" i="2" l="1"/>
</calcChain>
</file>

<file path=xl/sharedStrings.xml><?xml version="1.0" encoding="utf-8"?>
<sst xmlns="http://schemas.openxmlformats.org/spreadsheetml/2006/main" count="568" uniqueCount="199">
  <si>
    <t>Insurer: Sasria SOC Ltd</t>
  </si>
  <si>
    <t>Date of issue:</t>
  </si>
  <si>
    <t>Registered address: 36 Fricker Road, Illovo, Sandton, 2196</t>
  </si>
  <si>
    <t>VAT registration number: 4140119340</t>
  </si>
  <si>
    <t>Agent Company Code</t>
  </si>
  <si>
    <t>Legal name of agent company</t>
  </si>
  <si>
    <t>VAT registration number of agent company</t>
  </si>
  <si>
    <t>Registered address of agent company</t>
  </si>
  <si>
    <t>Country</t>
  </si>
  <si>
    <t>Year of account</t>
  </si>
  <si>
    <t>Month of Business</t>
  </si>
  <si>
    <t>Collection Month</t>
  </si>
  <si>
    <t>Frequency</t>
  </si>
  <si>
    <t>M</t>
  </si>
  <si>
    <t>M monthly or A Annual business</t>
  </si>
  <si>
    <t>Schedule</t>
  </si>
  <si>
    <t xml:space="preserve">M monthly </t>
  </si>
  <si>
    <t>Product</t>
  </si>
  <si>
    <t>Sasria Conventional Product</t>
  </si>
  <si>
    <t>Rate Code</t>
  </si>
  <si>
    <t>Rating Category</t>
  </si>
  <si>
    <t>Risk Class</t>
  </si>
  <si>
    <t>Gross Premiums</t>
  </si>
  <si>
    <t>Nett</t>
  </si>
  <si>
    <t xml:space="preserve">Fire </t>
  </si>
  <si>
    <t>F1</t>
  </si>
  <si>
    <t xml:space="preserve">Domestic Fire   </t>
  </si>
  <si>
    <t>F1 (T)</t>
  </si>
  <si>
    <t xml:space="preserve">Tertiary Institutions </t>
  </si>
  <si>
    <t>F2</t>
  </si>
  <si>
    <t xml:space="preserve">Commercial Fire  </t>
  </si>
  <si>
    <t>F3</t>
  </si>
  <si>
    <t>Excess Of Loss Fire</t>
  </si>
  <si>
    <t>TF1</t>
  </si>
  <si>
    <t>Total Fire</t>
  </si>
  <si>
    <t>SC1/WE1</t>
  </si>
  <si>
    <t>SC2/WE2</t>
  </si>
  <si>
    <t>GP</t>
  </si>
  <si>
    <t>Gross Profit</t>
  </si>
  <si>
    <t>TBI</t>
  </si>
  <si>
    <t>Total Business Interruption</t>
  </si>
  <si>
    <t>Net Profit</t>
  </si>
  <si>
    <t>NP</t>
  </si>
  <si>
    <t>Motor: Single Vehicle Policies</t>
  </si>
  <si>
    <t>M1</t>
  </si>
  <si>
    <t xml:space="preserve">Cars    </t>
  </si>
  <si>
    <t>M2</t>
  </si>
  <si>
    <t>Goods vehicles</t>
  </si>
  <si>
    <t>M3</t>
  </si>
  <si>
    <t xml:space="preserve">Taxis (having seating capacity btw 7 and 19 incl driver) </t>
  </si>
  <si>
    <t>Motor: Group Scheme Policies</t>
  </si>
  <si>
    <t>M4</t>
  </si>
  <si>
    <t xml:space="preserve">Ferries &amp; Traders </t>
  </si>
  <si>
    <t>M5</t>
  </si>
  <si>
    <t>M6</t>
  </si>
  <si>
    <t>Mobile Plant- Single vehicle</t>
  </si>
  <si>
    <t>M7</t>
  </si>
  <si>
    <t>BRT Buses</t>
  </si>
  <si>
    <t>M8</t>
  </si>
  <si>
    <t>Heavy Commercial Vehicles - (above 3500kg GVM)</t>
  </si>
  <si>
    <t>TM</t>
  </si>
  <si>
    <t>Total Motor Vehicles</t>
  </si>
  <si>
    <t>MON</t>
  </si>
  <si>
    <t xml:space="preserve">Money    </t>
  </si>
  <si>
    <t>TMON</t>
  </si>
  <si>
    <t>Total Money</t>
  </si>
  <si>
    <t>GIT</t>
  </si>
  <si>
    <t xml:space="preserve">Goods in Transit  </t>
  </si>
  <si>
    <t>TGIT</t>
  </si>
  <si>
    <t>Total Good in Transit</t>
  </si>
  <si>
    <t>CW</t>
  </si>
  <si>
    <t>Contract Works (works)</t>
  </si>
  <si>
    <t>Construction plant</t>
  </si>
  <si>
    <t>TCW</t>
  </si>
  <si>
    <t>Total Contract Work</t>
  </si>
  <si>
    <t>TTL</t>
  </si>
  <si>
    <t>Total</t>
  </si>
  <si>
    <t>A</t>
  </si>
  <si>
    <r>
      <t>M</t>
    </r>
    <r>
      <rPr>
        <i/>
        <sz val="8"/>
        <rFont val="Arial"/>
        <family val="2"/>
      </rPr>
      <t xml:space="preserve"> monthly or A Annual business</t>
    </r>
  </si>
  <si>
    <t>Product Code</t>
  </si>
  <si>
    <t>Intermediary  fee</t>
  </si>
  <si>
    <t xml:space="preserve">Buses    </t>
  </si>
  <si>
    <t>Annexure</t>
  </si>
  <si>
    <t>Difference</t>
  </si>
  <si>
    <t>Payment Amount</t>
  </si>
  <si>
    <t>Payment Date</t>
  </si>
  <si>
    <t>F1-BD</t>
  </si>
  <si>
    <t>Domestic Fire   - Backdating</t>
  </si>
  <si>
    <t>F1-R</t>
  </si>
  <si>
    <t>Domestic Fire   - Reversal</t>
  </si>
  <si>
    <t>Tertiary Institutions - Backdating</t>
  </si>
  <si>
    <t>Tertiary Institutions - Reversal</t>
  </si>
  <si>
    <t>F2-BD</t>
  </si>
  <si>
    <t>Commercial Fire  - Backdating</t>
  </si>
  <si>
    <t>F2-R</t>
  </si>
  <si>
    <t>Commercial Fire  - Reversal</t>
  </si>
  <si>
    <t>F3-BD</t>
  </si>
  <si>
    <t>Excess Of Loss Fire - Backdating</t>
  </si>
  <si>
    <t>F3-R</t>
  </si>
  <si>
    <t>Excess Of Loss Fire - Reversal</t>
  </si>
  <si>
    <t>SC1/WE1-BD</t>
  </si>
  <si>
    <t>SC1/WE1-R</t>
  </si>
  <si>
    <t>SC2/WE2-BD</t>
  </si>
  <si>
    <t>SC2/WE2-R</t>
  </si>
  <si>
    <t>GP-BD</t>
  </si>
  <si>
    <t>Gross Profit - Backdating</t>
  </si>
  <si>
    <t>GP-R</t>
  </si>
  <si>
    <t>Gross Profit - Reversal</t>
  </si>
  <si>
    <t>NP-BD</t>
  </si>
  <si>
    <t>Net Profit - Backdating</t>
  </si>
  <si>
    <t>NP-R</t>
  </si>
  <si>
    <t>Net Profit - Reversal</t>
  </si>
  <si>
    <t>M1-BD</t>
  </si>
  <si>
    <t>Cars - Backdating</t>
  </si>
  <si>
    <t>M1-R</t>
  </si>
  <si>
    <t>Cars - Reversal</t>
  </si>
  <si>
    <t>M2-BD</t>
  </si>
  <si>
    <t>Goods vehicles - Backdating</t>
  </si>
  <si>
    <t>M2-R</t>
  </si>
  <si>
    <t>Goods vehicles - Reversal</t>
  </si>
  <si>
    <t>M3-BD</t>
  </si>
  <si>
    <t>Taxis (having seating capacity btw 7 and 19 incl driver) - Backdating</t>
  </si>
  <si>
    <t>M3-R</t>
  </si>
  <si>
    <t>Taxis (having seating capacity btw 7 and 19 incl driver) - Reversal</t>
  </si>
  <si>
    <t>M4-BD</t>
  </si>
  <si>
    <t>Ferries &amp; Traders - Backdating</t>
  </si>
  <si>
    <t>M4-R</t>
  </si>
  <si>
    <t>Ferries &amp; Traders - Reversal</t>
  </si>
  <si>
    <t>M5-BD</t>
  </si>
  <si>
    <t>Buses - Backdating</t>
  </si>
  <si>
    <t>M5-R</t>
  </si>
  <si>
    <t>Buses - Reversal</t>
  </si>
  <si>
    <t>M6-BD</t>
  </si>
  <si>
    <t>Mobile Plant- Single vehicle - Backdating</t>
  </si>
  <si>
    <t>M6-R</t>
  </si>
  <si>
    <t>Mobile Plant- Single vehicle - Reversal</t>
  </si>
  <si>
    <t>M7-BD</t>
  </si>
  <si>
    <t>BRT Buses - Backdating</t>
  </si>
  <si>
    <t>M7-R</t>
  </si>
  <si>
    <t>BRT Buses - Reversal</t>
  </si>
  <si>
    <t>MON-BD</t>
  </si>
  <si>
    <t>Money - Backdating</t>
  </si>
  <si>
    <t>MON-R</t>
  </si>
  <si>
    <t>Money - Reversal</t>
  </si>
  <si>
    <t>GIT-BD</t>
  </si>
  <si>
    <t>Goods in Transit  - Backdating</t>
  </si>
  <si>
    <t>GIT-R</t>
  </si>
  <si>
    <t>Goods in Transit - Reversal</t>
  </si>
  <si>
    <t>CW-BD</t>
  </si>
  <si>
    <t>Contract Works (works) - Backdating</t>
  </si>
  <si>
    <t>CW-R</t>
  </si>
  <si>
    <t>Contract Works (works) - Reversal</t>
  </si>
  <si>
    <t>Construction plant - Backdating</t>
  </si>
  <si>
    <t>Construction plant - Reversal</t>
  </si>
  <si>
    <t>Enter year e.g. 2020</t>
  </si>
  <si>
    <t>Enter Month e.g. April 2020 as 0420</t>
  </si>
  <si>
    <t>Enter Month e.g. May 2020 as 0520</t>
  </si>
  <si>
    <t>M8-BD</t>
  </si>
  <si>
    <t>M8-R</t>
  </si>
  <si>
    <t>F4</t>
  </si>
  <si>
    <t>Small Medium Enterprises</t>
  </si>
  <si>
    <t>F4-BD</t>
  </si>
  <si>
    <t>F4-R</t>
  </si>
  <si>
    <t>Small Medium Enterprises - Backdating</t>
  </si>
  <si>
    <t>Small Medium Enterprises - Reversal</t>
  </si>
  <si>
    <t>Binder Fee</t>
  </si>
  <si>
    <t>Standing Charges 1/ Working Expenses 1</t>
  </si>
  <si>
    <t>Standing Charges 2/ Working Expenses 2</t>
  </si>
  <si>
    <t>Business Interruption</t>
  </si>
  <si>
    <t>RE</t>
  </si>
  <si>
    <t>Revenue</t>
  </si>
  <si>
    <t>Standing Charges 1/ Working Expenses 2</t>
  </si>
  <si>
    <t>Standing Charges 1/ Working Expenses 1 - Backdating</t>
  </si>
  <si>
    <t>Standing Charges 1/ Working Expenses 1 - Reversal</t>
  </si>
  <si>
    <t>Standing Charges 2/ Working Expenses 2 - Backdating</t>
  </si>
  <si>
    <t>Standing Charges 2/ Working Expenses 2 - Reversal</t>
  </si>
  <si>
    <t>RE-BD</t>
  </si>
  <si>
    <t>RE-R</t>
  </si>
  <si>
    <t>Revenue - Backdating</t>
  </si>
  <si>
    <t>Revenue - Reversal</t>
  </si>
  <si>
    <t>Commercial Fire  - Office</t>
  </si>
  <si>
    <t>F2 (O)</t>
  </si>
  <si>
    <t>Mun</t>
  </si>
  <si>
    <t>Municipalities</t>
  </si>
  <si>
    <t>Commercial Fire  - Office - Backdating</t>
  </si>
  <si>
    <t>Commercial Fire  - Office - Reversal</t>
  </si>
  <si>
    <t>Municipalities - Backdating</t>
  </si>
  <si>
    <t>Municipalities - Reversal</t>
  </si>
  <si>
    <t>A1</t>
  </si>
  <si>
    <t>Agricultural Motor</t>
  </si>
  <si>
    <t>Agricultural Vehicles - Backdating</t>
  </si>
  <si>
    <t>Agricultural Vehicles - Reversal</t>
  </si>
  <si>
    <t>A1-BD</t>
  </si>
  <si>
    <t>A1-R</t>
  </si>
  <si>
    <t>0523</t>
  </si>
  <si>
    <t>0623</t>
  </si>
  <si>
    <t>Tax Invoice /Annexure 1 Data</t>
  </si>
  <si>
    <t>Gross premiums, binder fees and commission includes VAT at 15%</t>
  </si>
  <si>
    <t>In terms of Binding General Ruling 14 this document constitutes a tax invoice, debit note, and credit note as contemplated in sections 20(7)(a) and 21(5)(a) of the VAT Act.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</si>
</sst>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  <font>
      <u/>
      <sz val="7"/>
      <color rgb="FF2266E3"/>
      <name val="Segoe UI"/>
      <family val="2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quotePrefix="1" applyFont="1" applyFill="1" applyAlignment="1" applyProtection="1">
      <alignment horizontal="left"/>
      <protection locked="0"/>
    </xf>
    <xf numFmtId="0" fontId="4" fillId="0" borderId="0" xfId="0" applyFont="1"/>
    <xf numFmtId="49" fontId="3" fillId="2" borderId="0" xfId="0" quotePrefix="1" applyNumberFormat="1" applyFont="1" applyFill="1" applyAlignment="1" applyProtection="1">
      <alignment horizontal="left"/>
      <protection locked="0"/>
    </xf>
    <xf numFmtId="43" fontId="5" fillId="3" borderId="1" xfId="1" applyFont="1" applyFill="1" applyBorder="1" applyAlignment="1">
      <alignment horizontal="center" vertical="center" wrapText="1"/>
    </xf>
    <xf numFmtId="43" fontId="3" fillId="0" borderId="1" xfId="1" applyFont="1" applyBorder="1"/>
    <xf numFmtId="43" fontId="3" fillId="2" borderId="1" xfId="1" applyFont="1" applyFill="1" applyBorder="1" applyProtection="1">
      <protection locked="0"/>
    </xf>
    <xf numFmtId="43" fontId="5" fillId="4" borderId="1" xfId="1" applyFont="1" applyFill="1" applyBorder="1"/>
    <xf numFmtId="43" fontId="3" fillId="0" borderId="1" xfId="1" applyFont="1" applyBorder="1" applyAlignment="1">
      <alignment wrapText="1"/>
    </xf>
    <xf numFmtId="43" fontId="3" fillId="0" borderId="0" xfId="1" applyFont="1"/>
    <xf numFmtId="43" fontId="5" fillId="3" borderId="1" xfId="1" applyFont="1" applyFill="1" applyBorder="1"/>
    <xf numFmtId="17" fontId="3" fillId="2" borderId="0" xfId="0" applyNumberFormat="1" applyFont="1" applyFill="1" applyAlignment="1" applyProtection="1">
      <alignment horizontal="left"/>
      <protection locked="0"/>
    </xf>
    <xf numFmtId="43" fontId="3" fillId="2" borderId="1" xfId="1" applyFont="1" applyFill="1" applyBorder="1" applyAlignment="1" applyProtection="1">
      <alignment horizontal="center"/>
      <protection locked="0"/>
    </xf>
    <xf numFmtId="43" fontId="3" fillId="0" borderId="0" xfId="1" applyFont="1" applyAlignment="1">
      <alignment horizontal="right"/>
    </xf>
    <xf numFmtId="43" fontId="5" fillId="4" borderId="1" xfId="1" applyFont="1" applyFill="1" applyBorder="1" applyAlignment="1">
      <alignment wrapText="1"/>
    </xf>
    <xf numFmtId="43" fontId="5" fillId="3" borderId="1" xfId="1" applyFont="1" applyFill="1" applyBorder="1" applyAlignment="1">
      <alignment wrapText="1"/>
    </xf>
    <xf numFmtId="2" fontId="3" fillId="0" borderId="0" xfId="0" applyNumberFormat="1" applyFont="1"/>
    <xf numFmtId="2" fontId="2" fillId="0" borderId="0" xfId="0" applyNumberFormat="1" applyFont="1"/>
    <xf numFmtId="0" fontId="3" fillId="0" borderId="0" xfId="1" applyNumberFormat="1" applyFont="1"/>
    <xf numFmtId="0" fontId="3" fillId="0" borderId="0" xfId="1" applyNumberFormat="1" applyFont="1" applyAlignment="1"/>
    <xf numFmtId="43" fontId="8" fillId="5" borderId="1" xfId="1" applyFont="1" applyFill="1" applyBorder="1"/>
    <xf numFmtId="43" fontId="5" fillId="5" borderId="1" xfId="1" applyFont="1" applyFill="1" applyBorder="1"/>
    <xf numFmtId="43" fontId="5" fillId="5" borderId="1" xfId="1" applyFont="1" applyFill="1" applyBorder="1" applyAlignment="1">
      <alignment wrapText="1"/>
    </xf>
    <xf numFmtId="0" fontId="3" fillId="0" borderId="0" xfId="0" applyFont="1" applyAlignment="1">
      <alignment horizontal="right"/>
    </xf>
    <xf numFmtId="43" fontId="9" fillId="0" borderId="1" xfId="1" applyFont="1" applyFill="1" applyBorder="1"/>
    <xf numFmtId="43" fontId="9" fillId="0" borderId="1" xfId="1" applyFont="1" applyFill="1" applyBorder="1" applyAlignment="1">
      <alignment wrapText="1"/>
    </xf>
    <xf numFmtId="43" fontId="5" fillId="3" borderId="2" xfId="1" applyFont="1" applyFill="1" applyBorder="1"/>
    <xf numFmtId="43" fontId="5" fillId="3" borderId="2" xfId="1" applyFont="1" applyFill="1" applyBorder="1" applyAlignment="1">
      <alignment wrapText="1"/>
    </xf>
    <xf numFmtId="43" fontId="3" fillId="0" borderId="0" xfId="1" applyFont="1" applyFill="1" applyBorder="1"/>
    <xf numFmtId="43" fontId="3" fillId="0" borderId="0" xfId="1" applyFont="1" applyFill="1" applyBorder="1" applyAlignment="1">
      <alignment wrapText="1"/>
    </xf>
    <xf numFmtId="43" fontId="3" fillId="0" borderId="0" xfId="1" applyFont="1" applyFill="1" applyBorder="1" applyProtection="1">
      <protection locked="0"/>
    </xf>
    <xf numFmtId="43" fontId="5" fillId="0" borderId="0" xfId="1" applyFont="1" applyFill="1" applyBorder="1"/>
    <xf numFmtId="43" fontId="5" fillId="0" borderId="0" xfId="1" applyFont="1" applyFill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44" zoomScale="98" zoomScaleNormal="98" workbookViewId="0">
      <selection activeCell="E56" sqref="E56"/>
    </sheetView>
  </sheetViews>
  <sheetFormatPr defaultColWidth="9.1796875" defaultRowHeight="10" x14ac:dyDescent="0.2"/>
  <cols>
    <col min="1" max="1" width="10.453125" style="2" customWidth="1"/>
    <col min="2" max="2" width="12.453125" style="2" customWidth="1"/>
    <col min="3" max="3" width="40.72656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196</v>
      </c>
      <c r="G1" s="1" t="s">
        <v>1</v>
      </c>
      <c r="H1" s="3">
        <v>45017</v>
      </c>
    </row>
    <row r="2" spans="1:8" ht="10.5" x14ac:dyDescent="0.25">
      <c r="B2" s="1" t="s">
        <v>2</v>
      </c>
      <c r="E2" s="1"/>
      <c r="G2" s="1"/>
      <c r="H2" s="3"/>
    </row>
    <row r="3" spans="1:8" ht="10.5" x14ac:dyDescent="0.25">
      <c r="B3" s="1" t="s">
        <v>3</v>
      </c>
    </row>
    <row r="4" spans="1:8" ht="10.5" x14ac:dyDescent="0.25">
      <c r="B4" s="1"/>
    </row>
    <row r="5" spans="1:8" ht="10.5" x14ac:dyDescent="0.25">
      <c r="C5" s="1" t="s">
        <v>4</v>
      </c>
      <c r="D5" s="4"/>
    </row>
    <row r="6" spans="1:8" ht="10.5" x14ac:dyDescent="0.25">
      <c r="C6" s="1" t="s">
        <v>5</v>
      </c>
      <c r="D6" s="4"/>
    </row>
    <row r="7" spans="1:8" ht="10.5" x14ac:dyDescent="0.25">
      <c r="C7" s="1" t="s">
        <v>6</v>
      </c>
      <c r="D7" s="4"/>
    </row>
    <row r="8" spans="1:8" ht="10.5" x14ac:dyDescent="0.25">
      <c r="C8" s="1" t="s">
        <v>7</v>
      </c>
      <c r="D8" s="4"/>
    </row>
    <row r="9" spans="1:8" ht="10.5" x14ac:dyDescent="0.25">
      <c r="C9" s="1" t="s">
        <v>8</v>
      </c>
      <c r="D9" s="4"/>
    </row>
    <row r="10" spans="1:8" ht="10.5" x14ac:dyDescent="0.25">
      <c r="C10" s="1" t="s">
        <v>9</v>
      </c>
      <c r="D10" s="5">
        <v>2023</v>
      </c>
      <c r="E10" s="2" t="s">
        <v>154</v>
      </c>
    </row>
    <row r="11" spans="1:8" ht="10.5" x14ac:dyDescent="0.25">
      <c r="C11" s="1" t="s">
        <v>10</v>
      </c>
      <c r="D11" s="7" t="s">
        <v>194</v>
      </c>
      <c r="E11" s="6" t="s">
        <v>155</v>
      </c>
    </row>
    <row r="12" spans="1:8" ht="10.5" x14ac:dyDescent="0.25">
      <c r="C12" s="1" t="s">
        <v>11</v>
      </c>
      <c r="D12" s="7" t="s">
        <v>195</v>
      </c>
      <c r="E12" s="6" t="s">
        <v>156</v>
      </c>
    </row>
    <row r="13" spans="1:8" ht="10.5" x14ac:dyDescent="0.25">
      <c r="C13" s="1" t="s">
        <v>12</v>
      </c>
      <c r="D13" s="15" t="s">
        <v>77</v>
      </c>
      <c r="E13" s="6" t="s">
        <v>78</v>
      </c>
    </row>
    <row r="14" spans="1:8" ht="10.5" x14ac:dyDescent="0.25">
      <c r="C14" s="1" t="s">
        <v>15</v>
      </c>
      <c r="D14" s="4" t="s">
        <v>13</v>
      </c>
      <c r="E14" s="6" t="s">
        <v>16</v>
      </c>
    </row>
    <row r="15" spans="1:8" ht="10.5" x14ac:dyDescent="0.25">
      <c r="A15" s="20"/>
      <c r="C15" s="1" t="s">
        <v>17</v>
      </c>
      <c r="D15" s="4" t="s">
        <v>18</v>
      </c>
      <c r="E15" s="6"/>
    </row>
    <row r="16" spans="1:8" x14ac:dyDescent="0.2">
      <c r="A16" s="20"/>
    </row>
    <row r="17" spans="1:12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12" x14ac:dyDescent="0.2">
      <c r="A18" s="20"/>
      <c r="B18" s="9"/>
      <c r="C18" s="9"/>
      <c r="D18" s="9"/>
      <c r="E18" s="9"/>
      <c r="F18" s="9"/>
      <c r="G18" s="9"/>
      <c r="H18" s="9"/>
    </row>
    <row r="19" spans="1:12" ht="10.5" x14ac:dyDescent="0.25">
      <c r="A19" s="20"/>
      <c r="B19" s="25"/>
      <c r="C19" s="25" t="s">
        <v>24</v>
      </c>
      <c r="D19" s="25"/>
      <c r="E19" s="25"/>
      <c r="F19" s="25"/>
      <c r="G19" s="25"/>
      <c r="H19" s="25"/>
    </row>
    <row r="20" spans="1:12" x14ac:dyDescent="0.2">
      <c r="A20" s="2">
        <v>25101</v>
      </c>
      <c r="B20" s="9" t="s">
        <v>25</v>
      </c>
      <c r="C20" s="9" t="s">
        <v>26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>E20-(F20+G20)</f>
        <v>0</v>
      </c>
    </row>
    <row r="21" spans="1:12" x14ac:dyDescent="0.2">
      <c r="A21" s="2">
        <v>25102</v>
      </c>
      <c r="B21" s="9" t="s">
        <v>27</v>
      </c>
      <c r="C21" s="9" t="s">
        <v>28</v>
      </c>
      <c r="D21" s="9"/>
      <c r="E21" s="10">
        <v>0</v>
      </c>
      <c r="F21" s="9">
        <f t="shared" ref="F21:F26" si="0">E21*10.5%</f>
        <v>0</v>
      </c>
      <c r="G21" s="9">
        <f t="shared" ref="G21:G26" si="1">E21*12%</f>
        <v>0</v>
      </c>
      <c r="H21" s="9">
        <f t="shared" ref="H21:H26" si="2">E21-(F21+G21)</f>
        <v>0</v>
      </c>
    </row>
    <row r="22" spans="1:12" x14ac:dyDescent="0.2">
      <c r="A22" s="2">
        <v>25103</v>
      </c>
      <c r="B22" s="9" t="s">
        <v>29</v>
      </c>
      <c r="C22" s="9" t="s">
        <v>30</v>
      </c>
      <c r="D22" s="9"/>
      <c r="E22" s="10">
        <v>0</v>
      </c>
      <c r="F22" s="9">
        <f t="shared" si="0"/>
        <v>0</v>
      </c>
      <c r="G22" s="9">
        <f t="shared" si="1"/>
        <v>0</v>
      </c>
      <c r="H22" s="9">
        <f t="shared" si="2"/>
        <v>0</v>
      </c>
    </row>
    <row r="23" spans="1:12" x14ac:dyDescent="0.2">
      <c r="A23" s="2">
        <v>25106</v>
      </c>
      <c r="B23" s="9" t="s">
        <v>181</v>
      </c>
      <c r="C23" s="9" t="s">
        <v>180</v>
      </c>
      <c r="D23" s="9"/>
      <c r="E23" s="10">
        <v>0</v>
      </c>
      <c r="F23" s="9">
        <f t="shared" si="0"/>
        <v>0</v>
      </c>
      <c r="G23" s="9">
        <f t="shared" si="1"/>
        <v>0</v>
      </c>
      <c r="H23" s="9">
        <f t="shared" si="2"/>
        <v>0</v>
      </c>
    </row>
    <row r="24" spans="1:12" x14ac:dyDescent="0.2">
      <c r="A24" s="2">
        <v>25107</v>
      </c>
      <c r="B24" s="9" t="s">
        <v>182</v>
      </c>
      <c r="C24" s="9" t="s">
        <v>183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12" x14ac:dyDescent="0.2">
      <c r="A25" s="2">
        <v>25104</v>
      </c>
      <c r="B25" s="9" t="s">
        <v>31</v>
      </c>
      <c r="C25" s="9" t="s">
        <v>32</v>
      </c>
      <c r="D25" s="9"/>
      <c r="E25" s="10">
        <v>0</v>
      </c>
      <c r="F25" s="9">
        <f t="shared" si="0"/>
        <v>0</v>
      </c>
      <c r="G25" s="9">
        <f t="shared" si="1"/>
        <v>0</v>
      </c>
      <c r="H25" s="9">
        <f t="shared" si="2"/>
        <v>0</v>
      </c>
    </row>
    <row r="26" spans="1:12" ht="11" x14ac:dyDescent="0.3">
      <c r="A26" s="27">
        <v>25105</v>
      </c>
      <c r="B26" s="9" t="s">
        <v>159</v>
      </c>
      <c r="C26" s="9" t="s">
        <v>160</v>
      </c>
      <c r="D26" s="9"/>
      <c r="E26" s="10">
        <v>0</v>
      </c>
      <c r="F26" s="9">
        <f t="shared" si="0"/>
        <v>0</v>
      </c>
      <c r="G26" s="9">
        <f t="shared" si="1"/>
        <v>0</v>
      </c>
      <c r="H26" s="9">
        <f t="shared" si="2"/>
        <v>0</v>
      </c>
      <c r="L26" s="37"/>
    </row>
    <row r="27" spans="1:12" ht="10.5" x14ac:dyDescent="0.25">
      <c r="A27" s="20"/>
      <c r="B27" s="11" t="s">
        <v>33</v>
      </c>
      <c r="C27" s="11" t="s">
        <v>34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12" ht="10.5" x14ac:dyDescent="0.25">
      <c r="A28" s="20"/>
      <c r="B28" s="25"/>
      <c r="C28" s="25" t="s">
        <v>168</v>
      </c>
      <c r="D28" s="25"/>
      <c r="E28" s="25"/>
      <c r="F28" s="25"/>
      <c r="G28" s="25"/>
      <c r="H28" s="25"/>
    </row>
    <row r="29" spans="1:12" x14ac:dyDescent="0.2">
      <c r="A29" s="2">
        <v>25206</v>
      </c>
      <c r="B29" s="9" t="s">
        <v>35</v>
      </c>
      <c r="C29" s="9" t="s">
        <v>166</v>
      </c>
      <c r="D29" s="9"/>
      <c r="E29" s="16">
        <v>0</v>
      </c>
      <c r="F29" s="9">
        <f t="shared" ref="F29:F33" si="3">E29*10.5%</f>
        <v>0</v>
      </c>
      <c r="G29" s="9">
        <f t="shared" ref="G29:G33" si="4">E29*12%</f>
        <v>0</v>
      </c>
      <c r="H29" s="9">
        <f>E29-(F29+G29)</f>
        <v>0</v>
      </c>
    </row>
    <row r="30" spans="1:12" x14ac:dyDescent="0.2">
      <c r="A30" s="2">
        <v>25207</v>
      </c>
      <c r="B30" s="9" t="s">
        <v>36</v>
      </c>
      <c r="C30" s="9" t="s">
        <v>167</v>
      </c>
      <c r="D30" s="9"/>
      <c r="E30" s="16">
        <v>0</v>
      </c>
      <c r="F30" s="9">
        <f t="shared" si="3"/>
        <v>0</v>
      </c>
      <c r="G30" s="9">
        <f t="shared" si="4"/>
        <v>0</v>
      </c>
      <c r="H30" s="9">
        <f>E30-(F30+G30)</f>
        <v>0</v>
      </c>
    </row>
    <row r="31" spans="1:12" x14ac:dyDescent="0.2">
      <c r="A31" s="2">
        <v>25208</v>
      </c>
      <c r="B31" s="9" t="s">
        <v>37</v>
      </c>
      <c r="C31" s="9" t="s">
        <v>38</v>
      </c>
      <c r="D31" s="9"/>
      <c r="E31" s="16">
        <v>0</v>
      </c>
      <c r="F31" s="9">
        <f t="shared" si="3"/>
        <v>0</v>
      </c>
      <c r="G31" s="9">
        <f t="shared" si="4"/>
        <v>0</v>
      </c>
      <c r="H31" s="9">
        <f>E31-(F31+G31)</f>
        <v>0</v>
      </c>
    </row>
    <row r="32" spans="1:12" x14ac:dyDescent="0.2">
      <c r="A32" s="2">
        <v>25210</v>
      </c>
      <c r="B32" s="9" t="s">
        <v>42</v>
      </c>
      <c r="C32" s="9" t="s">
        <v>41</v>
      </c>
      <c r="D32" s="9"/>
      <c r="E32" s="16">
        <v>0</v>
      </c>
      <c r="F32" s="9">
        <f t="shared" si="3"/>
        <v>0</v>
      </c>
      <c r="G32" s="9">
        <f t="shared" si="4"/>
        <v>0</v>
      </c>
      <c r="H32" s="9">
        <f t="shared" ref="H32:H33" si="5">E32-(F32+G32)</f>
        <v>0</v>
      </c>
    </row>
    <row r="33" spans="1:12" x14ac:dyDescent="0.2">
      <c r="A33" s="2">
        <v>25211</v>
      </c>
      <c r="B33" s="9" t="s">
        <v>169</v>
      </c>
      <c r="C33" s="9" t="s">
        <v>170</v>
      </c>
      <c r="D33" s="9"/>
      <c r="E33" s="16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12" ht="11" x14ac:dyDescent="0.3">
      <c r="A34" s="20"/>
      <c r="B34" s="11" t="s">
        <v>39</v>
      </c>
      <c r="C34" s="11" t="s">
        <v>40</v>
      </c>
      <c r="D34" s="11"/>
      <c r="E34" s="11">
        <f t="shared" ref="E34:H34" si="6">SUM(E29:E33)</f>
        <v>0</v>
      </c>
      <c r="F34" s="11">
        <f t="shared" si="6"/>
        <v>0</v>
      </c>
      <c r="G34" s="11">
        <f t="shared" si="6"/>
        <v>0</v>
      </c>
      <c r="H34" s="11">
        <f t="shared" si="6"/>
        <v>0</v>
      </c>
      <c r="L34" s="37"/>
    </row>
    <row r="35" spans="1:12" ht="10.5" x14ac:dyDescent="0.25">
      <c r="A35" s="20"/>
      <c r="B35" s="25"/>
      <c r="C35" s="25" t="s">
        <v>43</v>
      </c>
      <c r="D35" s="25"/>
      <c r="E35" s="25"/>
      <c r="F35" s="25"/>
      <c r="G35" s="25"/>
      <c r="H35" s="25"/>
    </row>
    <row r="36" spans="1:12" x14ac:dyDescent="0.2">
      <c r="A36" s="2">
        <v>25411</v>
      </c>
      <c r="B36" s="9" t="s">
        <v>44</v>
      </c>
      <c r="C36" s="9" t="s">
        <v>45</v>
      </c>
      <c r="D36" s="9"/>
      <c r="E36" s="10">
        <v>0</v>
      </c>
      <c r="F36" s="9">
        <f t="shared" ref="F36:F39" si="7">E36*10.5%</f>
        <v>0</v>
      </c>
      <c r="G36" s="9">
        <f>E36*11.5%</f>
        <v>0</v>
      </c>
      <c r="H36" s="9">
        <f>E36-(F36+G36)</f>
        <v>0</v>
      </c>
    </row>
    <row r="37" spans="1:12" x14ac:dyDescent="0.2">
      <c r="A37" s="2">
        <v>25412</v>
      </c>
      <c r="B37" s="9" t="s">
        <v>46</v>
      </c>
      <c r="C37" s="9" t="s">
        <v>47</v>
      </c>
      <c r="D37" s="9"/>
      <c r="E37" s="10">
        <v>0</v>
      </c>
      <c r="F37" s="9">
        <f t="shared" si="7"/>
        <v>0</v>
      </c>
      <c r="G37" s="9">
        <f t="shared" ref="G37:G39" si="8">E37*11.5%</f>
        <v>0</v>
      </c>
      <c r="H37" s="9">
        <f>E37-(F37+G37)</f>
        <v>0</v>
      </c>
    </row>
    <row r="38" spans="1:12" x14ac:dyDescent="0.2">
      <c r="A38" s="2">
        <v>25413</v>
      </c>
      <c r="B38" s="9" t="s">
        <v>48</v>
      </c>
      <c r="C38" s="9" t="s">
        <v>49</v>
      </c>
      <c r="D38" s="9"/>
      <c r="E38" s="10">
        <v>0</v>
      </c>
      <c r="F38" s="9">
        <f t="shared" si="7"/>
        <v>0</v>
      </c>
      <c r="G38" s="9">
        <f>E38*11.5%</f>
        <v>0</v>
      </c>
      <c r="H38" s="9">
        <f>E38-(F38+G38)</f>
        <v>0</v>
      </c>
    </row>
    <row r="39" spans="1:12" x14ac:dyDescent="0.2">
      <c r="A39" s="2">
        <v>25414</v>
      </c>
      <c r="B39" s="9" t="s">
        <v>188</v>
      </c>
      <c r="C39" s="9" t="s">
        <v>189</v>
      </c>
      <c r="D39" s="9"/>
      <c r="E39" s="10">
        <v>0</v>
      </c>
      <c r="F39" s="9">
        <f t="shared" si="7"/>
        <v>0</v>
      </c>
      <c r="G39" s="9">
        <f t="shared" si="8"/>
        <v>0</v>
      </c>
      <c r="H39" s="9">
        <f>E39-(F39+G39)</f>
        <v>0</v>
      </c>
    </row>
    <row r="40" spans="1:12" ht="10.5" x14ac:dyDescent="0.25">
      <c r="A40" s="20"/>
      <c r="B40" s="25"/>
      <c r="C40" s="25" t="s">
        <v>50</v>
      </c>
      <c r="D40" s="25"/>
      <c r="E40" s="25"/>
      <c r="F40" s="25"/>
      <c r="G40" s="25"/>
      <c r="H40" s="25"/>
    </row>
    <row r="41" spans="1:12" x14ac:dyDescent="0.2">
      <c r="A41" s="2">
        <v>25514</v>
      </c>
      <c r="B41" s="9" t="s">
        <v>44</v>
      </c>
      <c r="C41" s="9" t="s">
        <v>45</v>
      </c>
      <c r="D41" s="9"/>
      <c r="E41" s="10">
        <v>0</v>
      </c>
      <c r="F41" s="9">
        <f t="shared" ref="F41:F49" si="9">E41*10.5%</f>
        <v>0</v>
      </c>
      <c r="G41" s="9">
        <f t="shared" ref="G41:G49" si="10">E41*11.5%</f>
        <v>0</v>
      </c>
      <c r="H41" s="9">
        <f>E41-(F41+G41)</f>
        <v>0</v>
      </c>
    </row>
    <row r="42" spans="1:12" x14ac:dyDescent="0.2">
      <c r="A42" s="2">
        <v>25515</v>
      </c>
      <c r="B42" s="9" t="s">
        <v>46</v>
      </c>
      <c r="C42" s="9" t="s">
        <v>47</v>
      </c>
      <c r="D42" s="9"/>
      <c r="E42" s="10">
        <v>0</v>
      </c>
      <c r="F42" s="9">
        <f t="shared" si="9"/>
        <v>0</v>
      </c>
      <c r="G42" s="9">
        <f t="shared" si="10"/>
        <v>0</v>
      </c>
      <c r="H42" s="9">
        <f t="shared" ref="H42:H48" si="11">E42-(F42+G42)</f>
        <v>0</v>
      </c>
    </row>
    <row r="43" spans="1:12" x14ac:dyDescent="0.2">
      <c r="A43" s="2">
        <v>25516</v>
      </c>
      <c r="B43" s="9" t="s">
        <v>48</v>
      </c>
      <c r="C43" s="9" t="s">
        <v>49</v>
      </c>
      <c r="D43" s="9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12" x14ac:dyDescent="0.2">
      <c r="A44" s="2">
        <v>25517</v>
      </c>
      <c r="B44" s="9" t="s">
        <v>51</v>
      </c>
      <c r="C44" s="9" t="s">
        <v>52</v>
      </c>
      <c r="D44" s="9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12" x14ac:dyDescent="0.2">
      <c r="A45" s="2">
        <v>25518</v>
      </c>
      <c r="B45" s="9" t="s">
        <v>53</v>
      </c>
      <c r="C45" s="9" t="s">
        <v>81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12" x14ac:dyDescent="0.2">
      <c r="A46" s="2">
        <v>25519</v>
      </c>
      <c r="B46" s="9" t="s">
        <v>54</v>
      </c>
      <c r="C46" s="9" t="s">
        <v>55</v>
      </c>
      <c r="D46" s="9"/>
      <c r="E46" s="10">
        <v>0</v>
      </c>
      <c r="F46" s="9">
        <f t="shared" si="9"/>
        <v>0</v>
      </c>
      <c r="G46" s="9">
        <f t="shared" si="10"/>
        <v>0</v>
      </c>
      <c r="H46" s="9">
        <f t="shared" si="11"/>
        <v>0</v>
      </c>
    </row>
    <row r="47" spans="1:12" x14ac:dyDescent="0.2">
      <c r="A47" s="2">
        <v>25520</v>
      </c>
      <c r="B47" s="9" t="s">
        <v>56</v>
      </c>
      <c r="C47" s="9" t="s">
        <v>57</v>
      </c>
      <c r="D47" s="9"/>
      <c r="E47" s="10">
        <v>0</v>
      </c>
      <c r="F47" s="9">
        <f t="shared" si="9"/>
        <v>0</v>
      </c>
      <c r="G47" s="9">
        <f>E47*11.5%</f>
        <v>0</v>
      </c>
      <c r="H47" s="9">
        <f t="shared" si="11"/>
        <v>0</v>
      </c>
    </row>
    <row r="48" spans="1:12" s="13" customFormat="1" x14ac:dyDescent="0.2">
      <c r="A48" s="22">
        <v>25521</v>
      </c>
      <c r="B48" s="9" t="s">
        <v>58</v>
      </c>
      <c r="C48" s="12" t="s">
        <v>59</v>
      </c>
      <c r="D48" s="9"/>
      <c r="E48" s="10">
        <v>0</v>
      </c>
      <c r="F48" s="9">
        <f t="shared" si="9"/>
        <v>0</v>
      </c>
      <c r="G48" s="9">
        <f t="shared" si="10"/>
        <v>0</v>
      </c>
      <c r="H48" s="9">
        <f t="shared" si="11"/>
        <v>0</v>
      </c>
    </row>
    <row r="49" spans="1:8" s="13" customFormat="1" x14ac:dyDescent="0.2">
      <c r="A49" s="22">
        <v>25522</v>
      </c>
      <c r="B49" s="9" t="s">
        <v>188</v>
      </c>
      <c r="C49" s="12" t="s">
        <v>189</v>
      </c>
      <c r="D49" s="9"/>
      <c r="E49" s="10">
        <v>0</v>
      </c>
      <c r="F49" s="9">
        <f t="shared" si="9"/>
        <v>0</v>
      </c>
      <c r="G49" s="9">
        <f t="shared" si="10"/>
        <v>0</v>
      </c>
      <c r="H49" s="9">
        <f t="shared" ref="H49" si="12">E49-(F49+G49)</f>
        <v>0</v>
      </c>
    </row>
    <row r="50" spans="1:8" ht="10.5" x14ac:dyDescent="0.25">
      <c r="A50" s="20"/>
      <c r="B50" s="11" t="s">
        <v>60</v>
      </c>
      <c r="C50" s="11" t="s">
        <v>61</v>
      </c>
      <c r="D50" s="11"/>
      <c r="E50" s="11">
        <f t="shared" ref="E50:H50" si="13">SUM(E36:E39,E41:E49)</f>
        <v>0</v>
      </c>
      <c r="F50" s="11">
        <f t="shared" si="13"/>
        <v>0</v>
      </c>
      <c r="G50" s="11">
        <f t="shared" si="13"/>
        <v>0</v>
      </c>
      <c r="H50" s="11">
        <f t="shared" si="13"/>
        <v>0</v>
      </c>
    </row>
    <row r="51" spans="1:8" x14ac:dyDescent="0.2">
      <c r="A51" s="2">
        <v>25622</v>
      </c>
      <c r="B51" s="9" t="s">
        <v>62</v>
      </c>
      <c r="C51" s="9" t="s">
        <v>63</v>
      </c>
      <c r="D51" s="9"/>
      <c r="E51" s="10">
        <v>0</v>
      </c>
      <c r="F51" s="9">
        <f>E51*10.5%</f>
        <v>0</v>
      </c>
      <c r="G51" s="9">
        <f>E51*12%</f>
        <v>0</v>
      </c>
      <c r="H51" s="9">
        <f>E51-(F51+G51)</f>
        <v>0</v>
      </c>
    </row>
    <row r="52" spans="1:8" ht="10.5" x14ac:dyDescent="0.25">
      <c r="A52" s="20"/>
      <c r="B52" s="11" t="s">
        <v>64</v>
      </c>
      <c r="C52" s="11" t="s">
        <v>65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">
        <v>25723</v>
      </c>
      <c r="B53" s="9" t="s">
        <v>66</v>
      </c>
      <c r="C53" s="9" t="s">
        <v>67</v>
      </c>
      <c r="D53" s="9"/>
      <c r="E53" s="10">
        <v>0</v>
      </c>
      <c r="F53" s="9">
        <f t="shared" ref="F53" si="14">E53*10.5%</f>
        <v>0</v>
      </c>
      <c r="G53" s="9">
        <f t="shared" ref="G53" si="15">E53*12%</f>
        <v>0</v>
      </c>
      <c r="H53" s="9">
        <f t="shared" ref="H53" si="16">E53-(F53+G53)</f>
        <v>0</v>
      </c>
    </row>
    <row r="54" spans="1:8" ht="10.5" x14ac:dyDescent="0.25">
      <c r="A54" s="20"/>
      <c r="B54" s="11" t="s">
        <v>68</v>
      </c>
      <c r="C54" s="11" t="s">
        <v>69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">
        <v>25824</v>
      </c>
      <c r="B55" s="9" t="s">
        <v>70</v>
      </c>
      <c r="C55" s="9" t="s">
        <v>71</v>
      </c>
      <c r="D55" s="9"/>
      <c r="E55" s="10">
        <v>0</v>
      </c>
      <c r="F55" s="9">
        <f t="shared" ref="F55:F56" si="17">E55*10.5%</f>
        <v>0</v>
      </c>
      <c r="G55" s="9">
        <f t="shared" ref="G55:G56" si="18">E55*12%</f>
        <v>0</v>
      </c>
      <c r="H55" s="9">
        <f>E55-(F55+G55)</f>
        <v>0</v>
      </c>
    </row>
    <row r="56" spans="1:8" x14ac:dyDescent="0.2">
      <c r="A56" s="2">
        <v>25825</v>
      </c>
      <c r="B56" s="9" t="s">
        <v>70</v>
      </c>
      <c r="C56" s="9" t="s">
        <v>72</v>
      </c>
      <c r="D56" s="9"/>
      <c r="E56" s="10">
        <v>0</v>
      </c>
      <c r="F56" s="9">
        <f t="shared" si="17"/>
        <v>0</v>
      </c>
      <c r="G56" s="9">
        <f t="shared" si="18"/>
        <v>0</v>
      </c>
      <c r="H56" s="9">
        <f>E56-(F56+G56)</f>
        <v>0</v>
      </c>
    </row>
    <row r="57" spans="1:8" ht="10.5" x14ac:dyDescent="0.25">
      <c r="A57" s="20"/>
      <c r="B57" s="11" t="s">
        <v>73</v>
      </c>
      <c r="C57" s="11" t="s">
        <v>74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14" t="s">
        <v>75</v>
      </c>
      <c r="C58" s="14" t="s">
        <v>76</v>
      </c>
      <c r="D58" s="14"/>
      <c r="E58" s="14">
        <f t="shared" ref="E58:H58" si="19">SUM(E27,E34,E50,E52,E54,E57)</f>
        <v>0</v>
      </c>
      <c r="F58" s="14">
        <f t="shared" si="19"/>
        <v>0</v>
      </c>
      <c r="G58" s="14">
        <f t="shared" si="19"/>
        <v>0</v>
      </c>
      <c r="H58" s="14">
        <f t="shared" si="19"/>
        <v>0</v>
      </c>
    </row>
    <row r="60" spans="1:8" x14ac:dyDescent="0.2">
      <c r="B60" s="2" t="s">
        <v>198</v>
      </c>
    </row>
    <row r="61" spans="1:8" x14ac:dyDescent="0.2">
      <c r="B61" s="2" t="s">
        <v>197</v>
      </c>
    </row>
    <row r="62" spans="1:8" x14ac:dyDescent="0.2">
      <c r="G62" s="2" t="s">
        <v>82</v>
      </c>
      <c r="H62" s="17">
        <f>H58+MONTHLY!H58+ANNUAL_Adjustments!H87+MONTHLY_Adjustments!H87</f>
        <v>0</v>
      </c>
    </row>
    <row r="63" spans="1:8" x14ac:dyDescent="0.2">
      <c r="G63" s="2" t="s">
        <v>83</v>
      </c>
      <c r="H63" s="17">
        <f>H62-H64</f>
        <v>0</v>
      </c>
    </row>
    <row r="64" spans="1:8" x14ac:dyDescent="0.2">
      <c r="G64" s="2" t="s">
        <v>84</v>
      </c>
      <c r="H64" s="17">
        <f>H67</f>
        <v>0</v>
      </c>
    </row>
    <row r="65" spans="7:8" x14ac:dyDescent="0.2">
      <c r="G65" s="2" t="s">
        <v>85</v>
      </c>
      <c r="H65" s="17">
        <f>F67</f>
        <v>0</v>
      </c>
    </row>
  </sheetData>
  <sheetProtection algorithmName="SHA-512" hashValue="2Cnk2d5GORVHnbozG9DMiemhcviszoh7+jEbgfdbcg0OjJt9vN+OOuEvkQviL6iWq9MKldOQeaczTbXzz2ymCQ==" saltValue="l2zMW0chxYMKNiEq7Vub6A==" spinCount="100000" sheet="1" objects="1" scenarios="1"/>
  <pageMargins left="0.7" right="0.7" top="0.75" bottom="0.75" header="0.3" footer="0.3"/>
  <pageSetup orientation="portrait" r:id="rId1"/>
  <ignoredErrors>
    <ignoredError sqref="F52:H52 F50 H50 H51 F54:H54 H5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3"/>
  <sheetViews>
    <sheetView topLeftCell="B16" workbookViewId="0">
      <selection activeCell="G25" sqref="G25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196</v>
      </c>
      <c r="G1" s="1" t="s">
        <v>1</v>
      </c>
      <c r="H1" s="3">
        <v>45017</v>
      </c>
    </row>
    <row r="2" spans="1:8" ht="10.5" x14ac:dyDescent="0.25">
      <c r="B2" s="1" t="s">
        <v>2</v>
      </c>
    </row>
    <row r="3" spans="1:8" ht="10.5" x14ac:dyDescent="0.25">
      <c r="B3" s="1" t="s">
        <v>3</v>
      </c>
    </row>
    <row r="5" spans="1:8" ht="10.5" x14ac:dyDescent="0.25">
      <c r="C5" s="1" t="s">
        <v>4</v>
      </c>
      <c r="D5" s="4"/>
    </row>
    <row r="6" spans="1:8" ht="10.5" x14ac:dyDescent="0.25">
      <c r="C6" s="1" t="s">
        <v>5</v>
      </c>
      <c r="D6" s="4"/>
    </row>
    <row r="7" spans="1:8" ht="10.5" x14ac:dyDescent="0.25">
      <c r="C7" s="1" t="s">
        <v>6</v>
      </c>
      <c r="D7" s="4"/>
    </row>
    <row r="8" spans="1:8" ht="10.5" x14ac:dyDescent="0.25">
      <c r="C8" s="1" t="s">
        <v>7</v>
      </c>
      <c r="D8" s="4"/>
    </row>
    <row r="9" spans="1:8" ht="10.5" x14ac:dyDescent="0.25">
      <c r="C9" s="1" t="s">
        <v>8</v>
      </c>
      <c r="D9" s="4"/>
    </row>
    <row r="10" spans="1:8" ht="10.5" x14ac:dyDescent="0.25">
      <c r="C10" s="1" t="s">
        <v>9</v>
      </c>
      <c r="D10" s="5">
        <v>2023</v>
      </c>
      <c r="E10" s="2" t="s">
        <v>154</v>
      </c>
    </row>
    <row r="11" spans="1:8" ht="10.5" x14ac:dyDescent="0.25">
      <c r="C11" s="1" t="s">
        <v>10</v>
      </c>
      <c r="D11" s="7" t="s">
        <v>194</v>
      </c>
      <c r="E11" s="6" t="s">
        <v>155</v>
      </c>
    </row>
    <row r="12" spans="1:8" ht="10.5" x14ac:dyDescent="0.25">
      <c r="C12" s="1" t="s">
        <v>11</v>
      </c>
      <c r="D12" s="7" t="s">
        <v>195</v>
      </c>
      <c r="E12" s="6" t="s">
        <v>156</v>
      </c>
    </row>
    <row r="13" spans="1:8" ht="10.5" x14ac:dyDescent="0.25">
      <c r="C13" s="1" t="s">
        <v>12</v>
      </c>
      <c r="D13" s="4" t="s">
        <v>13</v>
      </c>
      <c r="E13" s="6" t="s">
        <v>14</v>
      </c>
    </row>
    <row r="14" spans="1:8" ht="10.5" x14ac:dyDescent="0.25">
      <c r="C14" s="1" t="s">
        <v>15</v>
      </c>
      <c r="D14" s="4" t="s">
        <v>13</v>
      </c>
      <c r="E14" s="6" t="s">
        <v>16</v>
      </c>
    </row>
    <row r="15" spans="1:8" ht="10.5" x14ac:dyDescent="0.25">
      <c r="A15" s="20"/>
      <c r="C15" s="1" t="s">
        <v>17</v>
      </c>
      <c r="D15" s="4" t="s">
        <v>18</v>
      </c>
    </row>
    <row r="16" spans="1:8" x14ac:dyDescent="0.2">
      <c r="A16" s="20"/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A18" s="20"/>
      <c r="B18" s="9"/>
      <c r="C18" s="9"/>
      <c r="D18" s="9"/>
      <c r="E18" s="9"/>
      <c r="F18" s="9"/>
      <c r="G18" s="9"/>
      <c r="H18" s="9"/>
    </row>
    <row r="19" spans="1:8" ht="10.5" x14ac:dyDescent="0.25">
      <c r="A19" s="20"/>
      <c r="B19" s="24"/>
      <c r="C19" s="25" t="s">
        <v>24</v>
      </c>
      <c r="D19" s="24"/>
      <c r="E19" s="25"/>
      <c r="F19" s="25"/>
      <c r="G19" s="25"/>
      <c r="H19" s="25"/>
    </row>
    <row r="20" spans="1:8" x14ac:dyDescent="0.2">
      <c r="A20" s="2">
        <v>25101</v>
      </c>
      <c r="B20" s="9" t="s">
        <v>25</v>
      </c>
      <c r="C20" s="12" t="s">
        <v>26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>E20-(F20+G20)</f>
        <v>0</v>
      </c>
    </row>
    <row r="21" spans="1:8" x14ac:dyDescent="0.2">
      <c r="A21" s="2">
        <v>25102</v>
      </c>
      <c r="B21" s="9" t="s">
        <v>27</v>
      </c>
      <c r="C21" s="12" t="s">
        <v>28</v>
      </c>
      <c r="D21" s="9"/>
      <c r="E21" s="10">
        <v>0</v>
      </c>
      <c r="F21" s="9">
        <f t="shared" ref="F21:F26" si="0">E21*10.5%</f>
        <v>0</v>
      </c>
      <c r="G21" s="9">
        <f t="shared" ref="G21:G26" si="1">E21*12%</f>
        <v>0</v>
      </c>
      <c r="H21" s="9">
        <f t="shared" ref="H21:H26" si="2">E21-(F21+G21)</f>
        <v>0</v>
      </c>
    </row>
    <row r="22" spans="1:8" x14ac:dyDescent="0.2">
      <c r="A22" s="2">
        <v>25103</v>
      </c>
      <c r="B22" s="9" t="s">
        <v>29</v>
      </c>
      <c r="C22" s="9" t="s">
        <v>30</v>
      </c>
      <c r="D22" s="9"/>
      <c r="E22" s="10">
        <v>0</v>
      </c>
      <c r="F22" s="9">
        <f t="shared" si="0"/>
        <v>0</v>
      </c>
      <c r="G22" s="9">
        <f t="shared" si="1"/>
        <v>0</v>
      </c>
      <c r="H22" s="9">
        <f t="shared" si="2"/>
        <v>0</v>
      </c>
    </row>
    <row r="23" spans="1:8" x14ac:dyDescent="0.2">
      <c r="A23" s="2">
        <v>25106</v>
      </c>
      <c r="B23" s="9" t="s">
        <v>181</v>
      </c>
      <c r="C23" s="9" t="s">
        <v>180</v>
      </c>
      <c r="D23" s="9"/>
      <c r="E23" s="10">
        <v>0</v>
      </c>
      <c r="F23" s="9">
        <f t="shared" si="0"/>
        <v>0</v>
      </c>
      <c r="G23" s="9">
        <f t="shared" si="1"/>
        <v>0</v>
      </c>
      <c r="H23" s="9">
        <f t="shared" si="2"/>
        <v>0</v>
      </c>
    </row>
    <row r="24" spans="1:8" x14ac:dyDescent="0.2">
      <c r="A24" s="2">
        <v>25107</v>
      </c>
      <c r="B24" s="9" t="s">
        <v>182</v>
      </c>
      <c r="C24" s="9" t="s">
        <v>183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8" x14ac:dyDescent="0.2">
      <c r="A25" s="2">
        <v>25104</v>
      </c>
      <c r="B25" s="9" t="s">
        <v>31</v>
      </c>
      <c r="C25" s="9" t="s">
        <v>32</v>
      </c>
      <c r="D25" s="9"/>
      <c r="E25" s="10">
        <v>0</v>
      </c>
      <c r="F25" s="9">
        <f t="shared" si="0"/>
        <v>0</v>
      </c>
      <c r="G25" s="9">
        <f t="shared" si="1"/>
        <v>0</v>
      </c>
      <c r="H25" s="9">
        <f t="shared" si="2"/>
        <v>0</v>
      </c>
    </row>
    <row r="26" spans="1:8" x14ac:dyDescent="0.2">
      <c r="A26" s="27">
        <v>25105</v>
      </c>
      <c r="B26" s="9" t="s">
        <v>159</v>
      </c>
      <c r="C26" s="12" t="s">
        <v>160</v>
      </c>
      <c r="D26" s="9"/>
      <c r="E26" s="10">
        <v>0</v>
      </c>
      <c r="F26" s="9">
        <f t="shared" si="0"/>
        <v>0</v>
      </c>
      <c r="G26" s="9">
        <f t="shared" si="1"/>
        <v>0</v>
      </c>
      <c r="H26" s="9">
        <f t="shared" si="2"/>
        <v>0</v>
      </c>
    </row>
    <row r="27" spans="1:8" ht="10.5" x14ac:dyDescent="0.25">
      <c r="A27" s="20"/>
      <c r="B27" s="11" t="s">
        <v>33</v>
      </c>
      <c r="C27" s="18" t="s">
        <v>34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8" ht="10.5" x14ac:dyDescent="0.25">
      <c r="A28" s="20"/>
      <c r="B28" s="24"/>
      <c r="C28" s="26" t="s">
        <v>168</v>
      </c>
      <c r="D28" s="24"/>
      <c r="E28" s="25"/>
      <c r="F28" s="25"/>
      <c r="G28" s="25"/>
      <c r="H28" s="25"/>
    </row>
    <row r="29" spans="1:8" x14ac:dyDescent="0.2">
      <c r="A29" s="2">
        <v>25206</v>
      </c>
      <c r="B29" s="9" t="s">
        <v>35</v>
      </c>
      <c r="C29" s="12" t="s">
        <v>171</v>
      </c>
      <c r="D29" s="9"/>
      <c r="E29" s="16">
        <v>0</v>
      </c>
      <c r="F29" s="9">
        <f t="shared" ref="F29:F33" si="3">E29*10.5%</f>
        <v>0</v>
      </c>
      <c r="G29" s="9">
        <f t="shared" ref="G29:G33" si="4">E29*12%</f>
        <v>0</v>
      </c>
      <c r="H29" s="9">
        <f>E29-(F29+G29)</f>
        <v>0</v>
      </c>
    </row>
    <row r="30" spans="1:8" x14ac:dyDescent="0.2">
      <c r="A30" s="2">
        <v>25207</v>
      </c>
      <c r="B30" s="9" t="s">
        <v>36</v>
      </c>
      <c r="C30" s="12" t="s">
        <v>167</v>
      </c>
      <c r="D30" s="9"/>
      <c r="E30" s="16">
        <v>0</v>
      </c>
      <c r="F30" s="9">
        <f t="shared" si="3"/>
        <v>0</v>
      </c>
      <c r="G30" s="9">
        <f t="shared" si="4"/>
        <v>0</v>
      </c>
      <c r="H30" s="9">
        <f>E30-(F30+G30)</f>
        <v>0</v>
      </c>
    </row>
    <row r="31" spans="1:8" x14ac:dyDescent="0.2">
      <c r="A31" s="2">
        <v>25208</v>
      </c>
      <c r="B31" s="9" t="s">
        <v>37</v>
      </c>
      <c r="C31" s="12" t="s">
        <v>38</v>
      </c>
      <c r="D31" s="9"/>
      <c r="E31" s="16">
        <v>0</v>
      </c>
      <c r="F31" s="9">
        <f t="shared" si="3"/>
        <v>0</v>
      </c>
      <c r="G31" s="9">
        <f t="shared" si="4"/>
        <v>0</v>
      </c>
      <c r="H31" s="9">
        <f>E31-(F31+G31)</f>
        <v>0</v>
      </c>
    </row>
    <row r="32" spans="1:8" x14ac:dyDescent="0.2">
      <c r="A32" s="2">
        <v>25210</v>
      </c>
      <c r="B32" s="9" t="s">
        <v>42</v>
      </c>
      <c r="C32" s="12" t="s">
        <v>41</v>
      </c>
      <c r="D32" s="9"/>
      <c r="E32" s="16">
        <v>0</v>
      </c>
      <c r="F32" s="9">
        <f t="shared" si="3"/>
        <v>0</v>
      </c>
      <c r="G32" s="9">
        <f t="shared" si="4"/>
        <v>0</v>
      </c>
      <c r="H32" s="9">
        <f t="shared" ref="H32:H33" si="5">E32-(F32+G32)</f>
        <v>0</v>
      </c>
    </row>
    <row r="33" spans="1:8" x14ac:dyDescent="0.2">
      <c r="A33" s="2">
        <v>25211</v>
      </c>
      <c r="B33" s="9" t="s">
        <v>169</v>
      </c>
      <c r="C33" s="12" t="s">
        <v>170</v>
      </c>
      <c r="D33" s="9"/>
      <c r="E33" s="16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8" ht="10.5" x14ac:dyDescent="0.25">
      <c r="A34" s="20"/>
      <c r="B34" s="11" t="s">
        <v>39</v>
      </c>
      <c r="C34" s="18" t="s">
        <v>40</v>
      </c>
      <c r="D34" s="11"/>
      <c r="E34" s="11">
        <f t="shared" ref="E34:H34" si="6">SUM(E29:E33)</f>
        <v>0</v>
      </c>
      <c r="F34" s="11">
        <f t="shared" si="6"/>
        <v>0</v>
      </c>
      <c r="G34" s="11">
        <f t="shared" si="6"/>
        <v>0</v>
      </c>
      <c r="H34" s="11">
        <f t="shared" si="6"/>
        <v>0</v>
      </c>
    </row>
    <row r="35" spans="1:8" ht="10.5" x14ac:dyDescent="0.25">
      <c r="A35" s="20"/>
      <c r="B35" s="24"/>
      <c r="C35" s="26" t="s">
        <v>43</v>
      </c>
      <c r="D35" s="24"/>
      <c r="E35" s="25"/>
      <c r="F35" s="25"/>
      <c r="G35" s="25"/>
      <c r="H35" s="25"/>
    </row>
    <row r="36" spans="1:8" x14ac:dyDescent="0.2">
      <c r="A36" s="2">
        <v>25411</v>
      </c>
      <c r="B36" s="9" t="s">
        <v>44</v>
      </c>
      <c r="C36" s="12" t="s">
        <v>45</v>
      </c>
      <c r="D36" s="9"/>
      <c r="E36" s="10">
        <v>0</v>
      </c>
      <c r="F36" s="9">
        <f t="shared" ref="F36:F39" si="7">E36*10.5%</f>
        <v>0</v>
      </c>
      <c r="G36" s="9">
        <f>E36*11.5%</f>
        <v>0</v>
      </c>
      <c r="H36" s="9">
        <f>E36-(F36+G36)</f>
        <v>0</v>
      </c>
    </row>
    <row r="37" spans="1:8" x14ac:dyDescent="0.2">
      <c r="A37" s="2">
        <v>25412</v>
      </c>
      <c r="B37" s="9" t="s">
        <v>46</v>
      </c>
      <c r="C37" s="12" t="s">
        <v>47</v>
      </c>
      <c r="D37" s="9"/>
      <c r="E37" s="10">
        <v>0</v>
      </c>
      <c r="F37" s="9">
        <f t="shared" si="7"/>
        <v>0</v>
      </c>
      <c r="G37" s="9">
        <f t="shared" ref="G37:G39" si="8">E37*11.5%</f>
        <v>0</v>
      </c>
      <c r="H37" s="9">
        <f>E37-(F37+G37)</f>
        <v>0</v>
      </c>
    </row>
    <row r="38" spans="1:8" x14ac:dyDescent="0.2">
      <c r="A38" s="2">
        <v>25413</v>
      </c>
      <c r="B38" s="9" t="s">
        <v>48</v>
      </c>
      <c r="C38" s="12" t="s">
        <v>49</v>
      </c>
      <c r="D38" s="9"/>
      <c r="E38" s="10">
        <v>0</v>
      </c>
      <c r="F38" s="9">
        <f t="shared" si="7"/>
        <v>0</v>
      </c>
      <c r="G38" s="9">
        <f t="shared" si="8"/>
        <v>0</v>
      </c>
      <c r="H38" s="9">
        <f>E38-(F38+G38)</f>
        <v>0</v>
      </c>
    </row>
    <row r="39" spans="1:8" x14ac:dyDescent="0.2">
      <c r="A39" s="2">
        <v>25414</v>
      </c>
      <c r="B39" s="9" t="s">
        <v>188</v>
      </c>
      <c r="C39" s="12" t="s">
        <v>189</v>
      </c>
      <c r="D39" s="9"/>
      <c r="E39" s="10">
        <v>0</v>
      </c>
      <c r="F39" s="9">
        <f t="shared" si="7"/>
        <v>0</v>
      </c>
      <c r="G39" s="9">
        <f t="shared" si="8"/>
        <v>0</v>
      </c>
      <c r="H39" s="9">
        <f>E39-(F39+G39)</f>
        <v>0</v>
      </c>
    </row>
    <row r="40" spans="1:8" ht="10.5" x14ac:dyDescent="0.25">
      <c r="A40" s="20"/>
      <c r="B40" s="24"/>
      <c r="C40" s="26" t="s">
        <v>50</v>
      </c>
      <c r="D40" s="24"/>
      <c r="E40" s="25"/>
      <c r="F40" s="25"/>
      <c r="G40" s="25"/>
      <c r="H40" s="25"/>
    </row>
    <row r="41" spans="1:8" x14ac:dyDescent="0.2">
      <c r="A41" s="2">
        <v>25514</v>
      </c>
      <c r="B41" s="28" t="s">
        <v>44</v>
      </c>
      <c r="C41" s="28" t="s">
        <v>45</v>
      </c>
      <c r="D41" s="28"/>
      <c r="E41" s="10">
        <v>0</v>
      </c>
      <c r="F41" s="9">
        <f t="shared" ref="F41:F49" si="9">E41*10.5%</f>
        <v>0</v>
      </c>
      <c r="G41" s="9">
        <f t="shared" ref="G41:G49" si="10">E41*11.5%</f>
        <v>0</v>
      </c>
      <c r="H41" s="9">
        <f>E41-(F41+G41)</f>
        <v>0</v>
      </c>
    </row>
    <row r="42" spans="1:8" x14ac:dyDescent="0.2">
      <c r="A42" s="2">
        <v>25515</v>
      </c>
      <c r="B42" s="28" t="s">
        <v>46</v>
      </c>
      <c r="C42" s="28" t="s">
        <v>47</v>
      </c>
      <c r="D42" s="28"/>
      <c r="E42" s="10">
        <v>0</v>
      </c>
      <c r="F42" s="9">
        <f t="shared" si="9"/>
        <v>0</v>
      </c>
      <c r="G42" s="9">
        <f t="shared" si="10"/>
        <v>0</v>
      </c>
      <c r="H42" s="9">
        <f t="shared" ref="H42:H49" si="11">E42-(F42+G42)</f>
        <v>0</v>
      </c>
    </row>
    <row r="43" spans="1:8" x14ac:dyDescent="0.2">
      <c r="A43" s="2">
        <v>25516</v>
      </c>
      <c r="B43" s="28" t="s">
        <v>48</v>
      </c>
      <c r="C43" s="29" t="s">
        <v>49</v>
      </c>
      <c r="D43" s="28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8" x14ac:dyDescent="0.2">
      <c r="A44" s="2">
        <v>25517</v>
      </c>
      <c r="B44" s="28" t="s">
        <v>51</v>
      </c>
      <c r="C44" s="28" t="s">
        <v>52</v>
      </c>
      <c r="D44" s="28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8" x14ac:dyDescent="0.2">
      <c r="A45" s="2">
        <v>25518</v>
      </c>
      <c r="B45" s="28" t="s">
        <v>53</v>
      </c>
      <c r="C45" s="29" t="s">
        <v>81</v>
      </c>
      <c r="D45" s="28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x14ac:dyDescent="0.2">
      <c r="A46" s="2">
        <v>25519</v>
      </c>
      <c r="B46" s="28" t="s">
        <v>54</v>
      </c>
      <c r="C46" s="29" t="s">
        <v>55</v>
      </c>
      <c r="D46" s="28"/>
      <c r="E46" s="10">
        <v>0</v>
      </c>
      <c r="F46" s="9">
        <f t="shared" si="9"/>
        <v>0</v>
      </c>
      <c r="G46" s="9">
        <f t="shared" si="10"/>
        <v>0</v>
      </c>
      <c r="H46" s="9">
        <f t="shared" si="11"/>
        <v>0</v>
      </c>
    </row>
    <row r="47" spans="1:8" x14ac:dyDescent="0.2">
      <c r="A47" s="2">
        <v>25520</v>
      </c>
      <c r="B47" s="28" t="s">
        <v>56</v>
      </c>
      <c r="C47" s="29" t="s">
        <v>57</v>
      </c>
      <c r="D47" s="28"/>
      <c r="E47" s="10">
        <v>0</v>
      </c>
      <c r="F47" s="9">
        <f t="shared" si="9"/>
        <v>0</v>
      </c>
      <c r="G47" s="9">
        <f t="shared" si="10"/>
        <v>0</v>
      </c>
      <c r="H47" s="9">
        <f t="shared" si="11"/>
        <v>0</v>
      </c>
    </row>
    <row r="48" spans="1:8" s="13" customFormat="1" x14ac:dyDescent="0.2">
      <c r="A48" s="22">
        <v>25521</v>
      </c>
      <c r="B48" s="28" t="s">
        <v>58</v>
      </c>
      <c r="C48" s="29" t="s">
        <v>59</v>
      </c>
      <c r="D48" s="28"/>
      <c r="E48" s="10">
        <v>0</v>
      </c>
      <c r="F48" s="9">
        <f t="shared" si="9"/>
        <v>0</v>
      </c>
      <c r="G48" s="9">
        <f t="shared" si="10"/>
        <v>0</v>
      </c>
      <c r="H48" s="9">
        <f t="shared" si="11"/>
        <v>0</v>
      </c>
    </row>
    <row r="49" spans="1:8" s="13" customFormat="1" x14ac:dyDescent="0.2">
      <c r="A49" s="2">
        <v>25522</v>
      </c>
      <c r="B49" s="28" t="s">
        <v>188</v>
      </c>
      <c r="C49" s="29" t="s">
        <v>189</v>
      </c>
      <c r="D49" s="28"/>
      <c r="E49" s="10">
        <v>0</v>
      </c>
      <c r="F49" s="9">
        <f t="shared" si="9"/>
        <v>0</v>
      </c>
      <c r="G49" s="9">
        <f t="shared" si="10"/>
        <v>0</v>
      </c>
      <c r="H49" s="9">
        <f t="shared" si="11"/>
        <v>0</v>
      </c>
    </row>
    <row r="50" spans="1:8" ht="10.5" x14ac:dyDescent="0.25">
      <c r="A50" s="20"/>
      <c r="B50" s="11" t="s">
        <v>60</v>
      </c>
      <c r="C50" s="18" t="s">
        <v>61</v>
      </c>
      <c r="D50" s="11"/>
      <c r="E50" s="11">
        <f t="shared" ref="E50:H50" si="12">SUM(E36:E39,E41:E49)</f>
        <v>0</v>
      </c>
      <c r="F50" s="11">
        <f t="shared" si="12"/>
        <v>0</v>
      </c>
      <c r="G50" s="11">
        <f t="shared" si="12"/>
        <v>0</v>
      </c>
      <c r="H50" s="11">
        <f t="shared" si="12"/>
        <v>0</v>
      </c>
    </row>
    <row r="51" spans="1:8" x14ac:dyDescent="0.2">
      <c r="A51" s="2">
        <v>25622</v>
      </c>
      <c r="B51" s="9" t="s">
        <v>62</v>
      </c>
      <c r="C51" s="12" t="s">
        <v>63</v>
      </c>
      <c r="D51" s="9"/>
      <c r="E51" s="10">
        <v>0</v>
      </c>
      <c r="F51" s="9">
        <f>E51*10.5%</f>
        <v>0</v>
      </c>
      <c r="G51" s="9">
        <f>E51*12%</f>
        <v>0</v>
      </c>
      <c r="H51" s="9">
        <f>E51-(F51+G51)</f>
        <v>0</v>
      </c>
    </row>
    <row r="52" spans="1:8" ht="10.5" x14ac:dyDescent="0.25">
      <c r="A52" s="20"/>
      <c r="B52" s="11" t="s">
        <v>64</v>
      </c>
      <c r="C52" s="18" t="s">
        <v>65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">
        <v>25723</v>
      </c>
      <c r="B53" s="28" t="s">
        <v>66</v>
      </c>
      <c r="C53" s="29" t="s">
        <v>67</v>
      </c>
      <c r="D53" s="28"/>
      <c r="E53" s="10">
        <v>0</v>
      </c>
      <c r="F53" s="9">
        <f>E53*10.5%</f>
        <v>0</v>
      </c>
      <c r="G53" s="9">
        <f>E53*12%</f>
        <v>0</v>
      </c>
      <c r="H53" s="9">
        <f>E53-(F53+G53)</f>
        <v>0</v>
      </c>
    </row>
    <row r="54" spans="1:8" ht="10.5" x14ac:dyDescent="0.25">
      <c r="A54" s="20"/>
      <c r="B54" s="11" t="s">
        <v>68</v>
      </c>
      <c r="C54" s="18" t="s">
        <v>69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">
        <v>25824</v>
      </c>
      <c r="B55" s="9" t="s">
        <v>70</v>
      </c>
      <c r="C55" s="12" t="s">
        <v>71</v>
      </c>
      <c r="D55" s="9"/>
      <c r="E55" s="10">
        <v>0</v>
      </c>
      <c r="F55" s="9">
        <f t="shared" ref="F55:F56" si="13">E55*10.5%</f>
        <v>0</v>
      </c>
      <c r="G55" s="9">
        <f t="shared" ref="G55:G56" si="14">E55*12%</f>
        <v>0</v>
      </c>
      <c r="H55" s="9">
        <f>E55-(F55+G55)</f>
        <v>0</v>
      </c>
    </row>
    <row r="56" spans="1:8" x14ac:dyDescent="0.2">
      <c r="A56" s="2">
        <v>25825</v>
      </c>
      <c r="B56" s="9" t="s">
        <v>70</v>
      </c>
      <c r="C56" s="12" t="s">
        <v>72</v>
      </c>
      <c r="D56" s="9"/>
      <c r="E56" s="10">
        <v>0</v>
      </c>
      <c r="F56" s="9">
        <f t="shared" si="13"/>
        <v>0</v>
      </c>
      <c r="G56" s="9">
        <f t="shared" si="14"/>
        <v>0</v>
      </c>
      <c r="H56" s="9">
        <f>E56-(F56+G56)</f>
        <v>0</v>
      </c>
    </row>
    <row r="57" spans="1:8" ht="10.5" x14ac:dyDescent="0.25">
      <c r="A57" s="20"/>
      <c r="B57" s="11" t="s">
        <v>73</v>
      </c>
      <c r="C57" s="18" t="s">
        <v>74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30" t="s">
        <v>75</v>
      </c>
      <c r="C58" s="31" t="s">
        <v>76</v>
      </c>
      <c r="D58" s="30"/>
      <c r="E58" s="14">
        <f t="shared" ref="E58:H58" si="15">SUM(E27,E34,E50,E52,E54,E57)</f>
        <v>0</v>
      </c>
      <c r="F58" s="14">
        <f t="shared" si="15"/>
        <v>0</v>
      </c>
      <c r="G58" s="14">
        <f t="shared" si="15"/>
        <v>0</v>
      </c>
      <c r="H58" s="14">
        <f t="shared" si="15"/>
        <v>0</v>
      </c>
    </row>
    <row r="59" spans="1:8" ht="10.5" x14ac:dyDescent="0.25">
      <c r="B59" s="35"/>
      <c r="C59" s="36"/>
      <c r="D59" s="35"/>
      <c r="E59" s="35"/>
      <c r="F59" s="35"/>
      <c r="G59" s="35"/>
      <c r="H59" s="35"/>
    </row>
    <row r="60" spans="1:8" ht="12" x14ac:dyDescent="0.2">
      <c r="B60" s="2" t="s">
        <v>198</v>
      </c>
      <c r="C60" s="38"/>
      <c r="D60" s="38"/>
      <c r="E60" s="38"/>
      <c r="F60" s="38"/>
      <c r="G60" s="38"/>
      <c r="H60" s="38"/>
    </row>
    <row r="61" spans="1:8" x14ac:dyDescent="0.2">
      <c r="B61" s="2" t="s">
        <v>197</v>
      </c>
      <c r="C61" s="33"/>
      <c r="D61" s="32"/>
      <c r="E61" s="34"/>
      <c r="F61" s="32"/>
      <c r="G61" s="32"/>
      <c r="H61" s="32"/>
    </row>
    <row r="62" spans="1:8" x14ac:dyDescent="0.2">
      <c r="B62" s="32"/>
      <c r="C62" s="33"/>
      <c r="D62" s="32"/>
      <c r="E62" s="34"/>
      <c r="F62" s="32"/>
      <c r="G62" s="32"/>
      <c r="H62" s="32"/>
    </row>
    <row r="63" spans="1:8" x14ac:dyDescent="0.2">
      <c r="B63" s="32"/>
      <c r="C63" s="33"/>
      <c r="D63" s="32"/>
      <c r="E63" s="34"/>
      <c r="F63" s="32"/>
      <c r="G63" s="32"/>
      <c r="H63" s="32"/>
    </row>
    <row r="64" spans="1:8" x14ac:dyDescent="0.2">
      <c r="B64" s="32"/>
      <c r="C64" s="33"/>
      <c r="D64" s="32"/>
      <c r="E64" s="34"/>
      <c r="F64" s="32"/>
      <c r="G64" s="32"/>
      <c r="H64" s="32"/>
    </row>
    <row r="65" spans="2:8" x14ac:dyDescent="0.2">
      <c r="B65" s="32"/>
      <c r="C65" s="33"/>
      <c r="D65" s="32"/>
      <c r="E65" s="34"/>
      <c r="F65" s="32"/>
      <c r="G65" s="32"/>
      <c r="H65" s="32"/>
    </row>
    <row r="66" spans="2:8" x14ac:dyDescent="0.2">
      <c r="B66" s="32"/>
      <c r="C66" s="33"/>
      <c r="D66" s="32"/>
      <c r="E66" s="34"/>
      <c r="F66" s="32"/>
      <c r="G66" s="32"/>
      <c r="H66" s="32"/>
    </row>
    <row r="67" spans="2:8" x14ac:dyDescent="0.2">
      <c r="B67" s="32"/>
      <c r="C67" s="33"/>
      <c r="D67" s="32"/>
      <c r="E67" s="34"/>
      <c r="F67" s="32"/>
      <c r="G67" s="32"/>
      <c r="H67" s="32"/>
    </row>
    <row r="68" spans="2:8" x14ac:dyDescent="0.2">
      <c r="B68" s="32"/>
      <c r="C68" s="33"/>
      <c r="D68" s="32"/>
      <c r="E68" s="34"/>
      <c r="F68" s="32"/>
      <c r="G68" s="32"/>
      <c r="H68" s="32"/>
    </row>
    <row r="69" spans="2:8" x14ac:dyDescent="0.2">
      <c r="B69" s="32"/>
      <c r="C69" s="33"/>
      <c r="D69" s="32"/>
      <c r="E69" s="34"/>
      <c r="F69" s="32"/>
      <c r="G69" s="32"/>
      <c r="H69" s="32"/>
    </row>
    <row r="70" spans="2:8" x14ac:dyDescent="0.2">
      <c r="B70" s="32"/>
      <c r="C70" s="33"/>
      <c r="D70" s="32"/>
      <c r="E70" s="34"/>
      <c r="F70" s="32"/>
      <c r="G70" s="32"/>
      <c r="H70" s="32"/>
    </row>
    <row r="71" spans="2:8" ht="10.5" x14ac:dyDescent="0.25">
      <c r="B71" s="35"/>
      <c r="C71" s="36"/>
      <c r="D71" s="35"/>
      <c r="E71" s="35"/>
      <c r="F71" s="35"/>
      <c r="G71" s="35"/>
      <c r="H71" s="35"/>
    </row>
    <row r="72" spans="2:8" x14ac:dyDescent="0.2">
      <c r="B72" s="32"/>
      <c r="C72" s="33"/>
      <c r="D72" s="32"/>
      <c r="E72" s="34"/>
      <c r="F72" s="32"/>
      <c r="G72" s="32"/>
      <c r="H72" s="32"/>
    </row>
    <row r="73" spans="2:8" x14ac:dyDescent="0.2">
      <c r="B73" s="32"/>
      <c r="C73" s="33"/>
      <c r="D73" s="32"/>
      <c r="E73" s="34"/>
      <c r="F73" s="32"/>
      <c r="G73" s="32"/>
      <c r="H73" s="32"/>
    </row>
    <row r="74" spans="2:8" ht="10.5" x14ac:dyDescent="0.25">
      <c r="B74" s="35"/>
      <c r="C74" s="36"/>
      <c r="D74" s="35"/>
      <c r="E74" s="35"/>
      <c r="F74" s="35"/>
      <c r="G74" s="35"/>
      <c r="H74" s="35"/>
    </row>
    <row r="75" spans="2:8" x14ac:dyDescent="0.2">
      <c r="B75" s="32"/>
      <c r="C75" s="33"/>
      <c r="D75" s="32"/>
      <c r="E75" s="34"/>
      <c r="F75" s="32"/>
      <c r="G75" s="32"/>
      <c r="H75" s="32"/>
    </row>
    <row r="76" spans="2:8" x14ac:dyDescent="0.2">
      <c r="B76" s="32"/>
      <c r="C76" s="33"/>
      <c r="D76" s="32"/>
      <c r="E76" s="34"/>
      <c r="F76" s="32"/>
      <c r="G76" s="32"/>
      <c r="H76" s="32"/>
    </row>
    <row r="77" spans="2:8" ht="10.5" x14ac:dyDescent="0.25">
      <c r="B77" s="35"/>
      <c r="C77" s="36"/>
      <c r="D77" s="35"/>
      <c r="E77" s="35"/>
      <c r="F77" s="35"/>
      <c r="G77" s="35"/>
      <c r="H77" s="35"/>
    </row>
    <row r="78" spans="2:8" x14ac:dyDescent="0.2">
      <c r="B78" s="32"/>
      <c r="C78" s="33"/>
      <c r="D78" s="32"/>
      <c r="E78" s="34"/>
      <c r="F78" s="32"/>
      <c r="G78" s="32"/>
      <c r="H78" s="32"/>
    </row>
    <row r="79" spans="2:8" x14ac:dyDescent="0.2">
      <c r="B79" s="32"/>
      <c r="C79" s="33"/>
      <c r="D79" s="32"/>
      <c r="E79" s="34"/>
      <c r="F79" s="32"/>
      <c r="G79" s="32"/>
      <c r="H79" s="32"/>
    </row>
    <row r="80" spans="2:8" x14ac:dyDescent="0.2">
      <c r="B80" s="32"/>
      <c r="C80" s="33"/>
      <c r="D80" s="32"/>
      <c r="E80" s="34"/>
      <c r="F80" s="32"/>
      <c r="G80" s="32"/>
      <c r="H80" s="32"/>
    </row>
    <row r="81" spans="2:8" x14ac:dyDescent="0.2">
      <c r="B81" s="32"/>
      <c r="C81" s="33"/>
      <c r="D81" s="32"/>
      <c r="E81" s="34"/>
      <c r="F81" s="32"/>
      <c r="G81" s="32"/>
      <c r="H81" s="32"/>
    </row>
    <row r="82" spans="2:8" ht="10.5" x14ac:dyDescent="0.25">
      <c r="B82" s="35"/>
      <c r="C82" s="36"/>
      <c r="D82" s="35"/>
      <c r="E82" s="35"/>
      <c r="F82" s="35"/>
      <c r="G82" s="35"/>
      <c r="H82" s="35"/>
    </row>
    <row r="83" spans="2:8" ht="10.5" x14ac:dyDescent="0.25">
      <c r="B83" s="35"/>
      <c r="C83" s="36"/>
      <c r="D83" s="35"/>
      <c r="E83" s="35"/>
      <c r="F83" s="35"/>
      <c r="G83" s="35"/>
      <c r="H83" s="35"/>
    </row>
  </sheetData>
  <sheetProtection algorithmName="SHA-512" hashValue="AJ6qHcG0oIba5OjJsoNWvcVD028I/sWpAU8ZyLIJnrY15T5KlHFL6y/E361C4iufYfz7SrIfUpMFFjrMB3Pmbg==" saltValue="mEXdo/Z2B3JzrkShKX86aA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0"/>
  <sheetViews>
    <sheetView topLeftCell="B70" workbookViewId="0">
      <selection activeCell="G80" sqref="G80"/>
    </sheetView>
  </sheetViews>
  <sheetFormatPr defaultColWidth="6.542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6.54296875" style="2"/>
  </cols>
  <sheetData>
    <row r="1" spans="2:8" ht="10.5" x14ac:dyDescent="0.25">
      <c r="B1" s="1" t="s">
        <v>0</v>
      </c>
      <c r="E1" s="1" t="s">
        <v>196</v>
      </c>
      <c r="G1" s="1" t="s">
        <v>1</v>
      </c>
      <c r="H1" s="3">
        <v>45017</v>
      </c>
    </row>
    <row r="2" spans="2:8" ht="10.5" x14ac:dyDescent="0.25">
      <c r="B2" s="1" t="s">
        <v>2</v>
      </c>
    </row>
    <row r="3" spans="2:8" ht="10.5" x14ac:dyDescent="0.25">
      <c r="B3" s="1" t="s">
        <v>3</v>
      </c>
    </row>
    <row r="5" spans="2:8" ht="10.5" x14ac:dyDescent="0.25">
      <c r="C5" s="1" t="s">
        <v>4</v>
      </c>
      <c r="D5" s="4"/>
    </row>
    <row r="6" spans="2:8" ht="10.5" x14ac:dyDescent="0.25">
      <c r="C6" s="1" t="s">
        <v>5</v>
      </c>
      <c r="D6" s="4"/>
    </row>
    <row r="7" spans="2:8" ht="10.5" x14ac:dyDescent="0.25">
      <c r="C7" s="1" t="s">
        <v>6</v>
      </c>
      <c r="D7" s="4"/>
    </row>
    <row r="8" spans="2:8" ht="10.5" x14ac:dyDescent="0.25">
      <c r="C8" s="1" t="s">
        <v>7</v>
      </c>
      <c r="D8" s="4"/>
    </row>
    <row r="9" spans="2:8" ht="10.5" x14ac:dyDescent="0.25">
      <c r="C9" s="1" t="s">
        <v>8</v>
      </c>
      <c r="D9" s="4"/>
    </row>
    <row r="10" spans="2:8" ht="10.5" x14ac:dyDescent="0.25">
      <c r="C10" s="1" t="s">
        <v>9</v>
      </c>
      <c r="D10" s="5">
        <v>2023</v>
      </c>
      <c r="E10" s="2" t="s">
        <v>154</v>
      </c>
    </row>
    <row r="11" spans="2:8" ht="10.5" x14ac:dyDescent="0.25">
      <c r="C11" s="1" t="s">
        <v>10</v>
      </c>
      <c r="D11" s="7" t="s">
        <v>194</v>
      </c>
      <c r="E11" s="6" t="s">
        <v>155</v>
      </c>
    </row>
    <row r="12" spans="2:8" ht="10.5" x14ac:dyDescent="0.25">
      <c r="C12" s="1" t="s">
        <v>11</v>
      </c>
      <c r="D12" s="7" t="s">
        <v>195</v>
      </c>
      <c r="E12" s="6" t="s">
        <v>156</v>
      </c>
    </row>
    <row r="13" spans="2:8" ht="10.5" x14ac:dyDescent="0.25">
      <c r="C13" s="1" t="s">
        <v>12</v>
      </c>
      <c r="D13" s="4" t="s">
        <v>77</v>
      </c>
      <c r="E13" s="6" t="s">
        <v>14</v>
      </c>
    </row>
    <row r="14" spans="2:8" ht="10.5" x14ac:dyDescent="0.25">
      <c r="C14" s="1" t="s">
        <v>15</v>
      </c>
      <c r="D14" s="4" t="s">
        <v>13</v>
      </c>
      <c r="E14" s="6" t="s">
        <v>16</v>
      </c>
    </row>
    <row r="15" spans="2:8" ht="10.5" x14ac:dyDescent="0.25">
      <c r="C15" s="1" t="s">
        <v>17</v>
      </c>
      <c r="D15" s="4" t="s">
        <v>18</v>
      </c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4"/>
      <c r="C19" s="25" t="s">
        <v>24</v>
      </c>
      <c r="D19" s="24"/>
      <c r="E19" s="24"/>
      <c r="F19" s="24"/>
      <c r="G19" s="24"/>
      <c r="H19" s="24"/>
    </row>
    <row r="20" spans="1:8" x14ac:dyDescent="0.2">
      <c r="A20" s="2">
        <v>25101</v>
      </c>
      <c r="B20" s="9" t="s">
        <v>86</v>
      </c>
      <c r="C20" s="12" t="s">
        <v>87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 t="shared" ref="H20:H31" si="0">E20-(F20+G20)</f>
        <v>0</v>
      </c>
    </row>
    <row r="21" spans="1:8" x14ac:dyDescent="0.2">
      <c r="A21" s="2">
        <v>25101</v>
      </c>
      <c r="B21" s="9" t="s">
        <v>88</v>
      </c>
      <c r="C21" s="12" t="s">
        <v>89</v>
      </c>
      <c r="D21" s="9"/>
      <c r="E21" s="10">
        <v>0</v>
      </c>
      <c r="F21" s="9">
        <f t="shared" ref="F21:F33" si="1">E21*10.5%</f>
        <v>0</v>
      </c>
      <c r="G21" s="9">
        <f t="shared" ref="G21:G33" si="2">E21*12%</f>
        <v>0</v>
      </c>
      <c r="H21" s="9">
        <f t="shared" si="0"/>
        <v>0</v>
      </c>
    </row>
    <row r="22" spans="1:8" x14ac:dyDescent="0.2">
      <c r="A22" s="2">
        <v>25102</v>
      </c>
      <c r="B22" s="9" t="s">
        <v>27</v>
      </c>
      <c r="C22" s="9" t="s">
        <v>90</v>
      </c>
      <c r="D22" s="9"/>
      <c r="E22" s="10">
        <v>0</v>
      </c>
      <c r="F22" s="9">
        <f t="shared" si="1"/>
        <v>0</v>
      </c>
      <c r="G22" s="9">
        <f t="shared" si="2"/>
        <v>0</v>
      </c>
      <c r="H22" s="9">
        <f>E22-(F22+G22)</f>
        <v>0</v>
      </c>
    </row>
    <row r="23" spans="1:8" x14ac:dyDescent="0.2">
      <c r="A23" s="2">
        <v>25102</v>
      </c>
      <c r="B23" s="9" t="s">
        <v>27</v>
      </c>
      <c r="C23" s="9" t="s">
        <v>91</v>
      </c>
      <c r="D23" s="9"/>
      <c r="E23" s="10">
        <v>0</v>
      </c>
      <c r="F23" s="9">
        <f t="shared" si="1"/>
        <v>0</v>
      </c>
      <c r="G23" s="9">
        <f t="shared" si="2"/>
        <v>0</v>
      </c>
      <c r="H23" s="9">
        <f>E23-(F23+G23)</f>
        <v>0</v>
      </c>
    </row>
    <row r="24" spans="1:8" x14ac:dyDescent="0.2">
      <c r="A24" s="2">
        <v>25103</v>
      </c>
      <c r="B24" s="9" t="s">
        <v>92</v>
      </c>
      <c r="C24" s="12" t="s">
        <v>93</v>
      </c>
      <c r="D24" s="9"/>
      <c r="E24" s="10">
        <v>0</v>
      </c>
      <c r="F24" s="9">
        <f t="shared" si="1"/>
        <v>0</v>
      </c>
      <c r="G24" s="9">
        <f t="shared" si="2"/>
        <v>0</v>
      </c>
      <c r="H24" s="9">
        <f t="shared" si="0"/>
        <v>0</v>
      </c>
    </row>
    <row r="25" spans="1:8" x14ac:dyDescent="0.2">
      <c r="A25" s="2">
        <v>25103</v>
      </c>
      <c r="B25" s="9" t="s">
        <v>94</v>
      </c>
      <c r="C25" s="12" t="s">
        <v>95</v>
      </c>
      <c r="D25" s="9"/>
      <c r="E25" s="10">
        <v>0</v>
      </c>
      <c r="F25" s="9">
        <f t="shared" si="1"/>
        <v>0</v>
      </c>
      <c r="G25" s="9">
        <f t="shared" si="2"/>
        <v>0</v>
      </c>
      <c r="H25" s="9">
        <f t="shared" si="0"/>
        <v>0</v>
      </c>
    </row>
    <row r="26" spans="1:8" x14ac:dyDescent="0.2">
      <c r="A26" s="2">
        <v>25106</v>
      </c>
      <c r="B26" s="9" t="s">
        <v>181</v>
      </c>
      <c r="C26" s="12" t="s">
        <v>184</v>
      </c>
      <c r="D26" s="9"/>
      <c r="E26" s="10">
        <v>0</v>
      </c>
      <c r="F26" s="9">
        <f t="shared" si="1"/>
        <v>0</v>
      </c>
      <c r="G26" s="9">
        <f t="shared" si="2"/>
        <v>0</v>
      </c>
      <c r="H26" s="9">
        <f t="shared" ref="H26:H29" si="3">E26-(F26+G26)</f>
        <v>0</v>
      </c>
    </row>
    <row r="27" spans="1:8" x14ac:dyDescent="0.2">
      <c r="A27" s="2">
        <v>25106</v>
      </c>
      <c r="B27" s="9" t="s">
        <v>181</v>
      </c>
      <c r="C27" s="12" t="s">
        <v>185</v>
      </c>
      <c r="D27" s="9"/>
      <c r="E27" s="10">
        <v>0</v>
      </c>
      <c r="F27" s="9">
        <f t="shared" si="1"/>
        <v>0</v>
      </c>
      <c r="G27" s="9">
        <f t="shared" si="2"/>
        <v>0</v>
      </c>
      <c r="H27" s="9">
        <f t="shared" si="3"/>
        <v>0</v>
      </c>
    </row>
    <row r="28" spans="1:8" x14ac:dyDescent="0.2">
      <c r="A28" s="2">
        <v>25107</v>
      </c>
      <c r="B28" s="9" t="s">
        <v>182</v>
      </c>
      <c r="C28" s="12" t="s">
        <v>186</v>
      </c>
      <c r="D28" s="9"/>
      <c r="E28" s="10">
        <v>0</v>
      </c>
      <c r="F28" s="9">
        <f>E28*10.5%</f>
        <v>0</v>
      </c>
      <c r="G28" s="9">
        <f t="shared" si="2"/>
        <v>0</v>
      </c>
      <c r="H28" s="9">
        <f t="shared" si="3"/>
        <v>0</v>
      </c>
    </row>
    <row r="29" spans="1:8" x14ac:dyDescent="0.2">
      <c r="A29" s="2">
        <v>25107</v>
      </c>
      <c r="B29" s="9" t="s">
        <v>182</v>
      </c>
      <c r="C29" s="12" t="s">
        <v>187</v>
      </c>
      <c r="D29" s="9"/>
      <c r="E29" s="10">
        <v>0</v>
      </c>
      <c r="F29" s="9">
        <f t="shared" si="1"/>
        <v>0</v>
      </c>
      <c r="G29" s="9">
        <f t="shared" si="2"/>
        <v>0</v>
      </c>
      <c r="H29" s="9">
        <f t="shared" si="3"/>
        <v>0</v>
      </c>
    </row>
    <row r="30" spans="1:8" x14ac:dyDescent="0.2">
      <c r="A30" s="2">
        <v>25104</v>
      </c>
      <c r="B30" s="9" t="s">
        <v>96</v>
      </c>
      <c r="C30" s="12" t="s">
        <v>97</v>
      </c>
      <c r="D30" s="9"/>
      <c r="E30" s="10">
        <v>0</v>
      </c>
      <c r="F30" s="9">
        <f t="shared" si="1"/>
        <v>0</v>
      </c>
      <c r="G30" s="9">
        <f t="shared" si="2"/>
        <v>0</v>
      </c>
      <c r="H30" s="9">
        <f t="shared" si="0"/>
        <v>0</v>
      </c>
    </row>
    <row r="31" spans="1:8" x14ac:dyDescent="0.2">
      <c r="A31" s="2">
        <v>25104</v>
      </c>
      <c r="B31" s="9" t="s">
        <v>98</v>
      </c>
      <c r="C31" s="12" t="s">
        <v>99</v>
      </c>
      <c r="D31" s="9"/>
      <c r="E31" s="10">
        <v>0</v>
      </c>
      <c r="F31" s="9">
        <f t="shared" si="1"/>
        <v>0</v>
      </c>
      <c r="G31" s="9">
        <f t="shared" si="2"/>
        <v>0</v>
      </c>
      <c r="H31" s="9">
        <f t="shared" si="0"/>
        <v>0</v>
      </c>
    </row>
    <row r="32" spans="1:8" x14ac:dyDescent="0.2">
      <c r="A32" s="27">
        <v>25105</v>
      </c>
      <c r="B32" s="9" t="s">
        <v>161</v>
      </c>
      <c r="C32" s="12" t="s">
        <v>163</v>
      </c>
      <c r="D32" s="9"/>
      <c r="E32" s="10">
        <v>0</v>
      </c>
      <c r="F32" s="9">
        <f t="shared" si="1"/>
        <v>0</v>
      </c>
      <c r="G32" s="9">
        <f t="shared" si="2"/>
        <v>0</v>
      </c>
      <c r="H32" s="9">
        <f>E32-(F32+G32)</f>
        <v>0</v>
      </c>
    </row>
    <row r="33" spans="1:8" x14ac:dyDescent="0.2">
      <c r="A33" s="27">
        <v>25105</v>
      </c>
      <c r="B33" s="9" t="s">
        <v>162</v>
      </c>
      <c r="C33" s="12" t="s">
        <v>164</v>
      </c>
      <c r="D33" s="9"/>
      <c r="E33" s="10">
        <v>0</v>
      </c>
      <c r="F33" s="9">
        <f t="shared" si="1"/>
        <v>0</v>
      </c>
      <c r="G33" s="9">
        <f t="shared" si="2"/>
        <v>0</v>
      </c>
      <c r="H33" s="9">
        <f>E33-(F33+G33)</f>
        <v>0</v>
      </c>
    </row>
    <row r="34" spans="1:8" ht="10.5" x14ac:dyDescent="0.25">
      <c r="B34" s="11" t="s">
        <v>33</v>
      </c>
      <c r="C34" s="18" t="s">
        <v>34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4"/>
      <c r="C35" s="26" t="s">
        <v>168</v>
      </c>
      <c r="D35" s="24"/>
      <c r="E35" s="24"/>
      <c r="F35" s="24"/>
      <c r="G35" s="24"/>
      <c r="H35" s="24"/>
    </row>
    <row r="36" spans="1:8" x14ac:dyDescent="0.2">
      <c r="A36" s="2">
        <v>25206</v>
      </c>
      <c r="B36" s="9" t="s">
        <v>100</v>
      </c>
      <c r="C36" s="12" t="s">
        <v>172</v>
      </c>
      <c r="D36" s="9"/>
      <c r="E36" s="10">
        <v>0</v>
      </c>
      <c r="F36" s="9">
        <f t="shared" ref="F36:F45" si="4">E36*10.5%</f>
        <v>0</v>
      </c>
      <c r="G36" s="9">
        <f t="shared" ref="G36:G45" si="5">E36*12%</f>
        <v>0</v>
      </c>
      <c r="H36" s="9">
        <f t="shared" ref="H36:H41" si="6">E36-(F36+G36)</f>
        <v>0</v>
      </c>
    </row>
    <row r="37" spans="1:8" x14ac:dyDescent="0.2">
      <c r="A37" s="2">
        <v>25206</v>
      </c>
      <c r="B37" s="9" t="s">
        <v>101</v>
      </c>
      <c r="C37" s="12" t="s">
        <v>173</v>
      </c>
      <c r="D37" s="9"/>
      <c r="E37" s="10">
        <v>0</v>
      </c>
      <c r="F37" s="9">
        <f t="shared" si="4"/>
        <v>0</v>
      </c>
      <c r="G37" s="9">
        <f t="shared" si="5"/>
        <v>0</v>
      </c>
      <c r="H37" s="9">
        <f t="shared" si="6"/>
        <v>0</v>
      </c>
    </row>
    <row r="38" spans="1:8" x14ac:dyDescent="0.2">
      <c r="A38" s="2">
        <v>25207</v>
      </c>
      <c r="B38" s="9" t="s">
        <v>102</v>
      </c>
      <c r="C38" s="12" t="s">
        <v>174</v>
      </c>
      <c r="D38" s="9"/>
      <c r="E38" s="10">
        <v>0</v>
      </c>
      <c r="F38" s="9">
        <f t="shared" si="4"/>
        <v>0</v>
      </c>
      <c r="G38" s="9">
        <f t="shared" si="5"/>
        <v>0</v>
      </c>
      <c r="H38" s="9">
        <f t="shared" si="6"/>
        <v>0</v>
      </c>
    </row>
    <row r="39" spans="1:8" x14ac:dyDescent="0.2">
      <c r="A39" s="2">
        <v>25207</v>
      </c>
      <c r="B39" s="9" t="s">
        <v>103</v>
      </c>
      <c r="C39" s="12" t="s">
        <v>175</v>
      </c>
      <c r="D39" s="9"/>
      <c r="E39" s="10">
        <v>0</v>
      </c>
      <c r="F39" s="9">
        <f t="shared" si="4"/>
        <v>0</v>
      </c>
      <c r="G39" s="9">
        <f t="shared" si="5"/>
        <v>0</v>
      </c>
      <c r="H39" s="9">
        <f t="shared" si="6"/>
        <v>0</v>
      </c>
    </row>
    <row r="40" spans="1:8" x14ac:dyDescent="0.2">
      <c r="A40" s="2">
        <v>25208</v>
      </c>
      <c r="B40" s="9" t="s">
        <v>104</v>
      </c>
      <c r="C40" s="12" t="s">
        <v>105</v>
      </c>
      <c r="D40" s="9"/>
      <c r="E40" s="10">
        <v>0</v>
      </c>
      <c r="F40" s="9">
        <f t="shared" si="4"/>
        <v>0</v>
      </c>
      <c r="G40" s="9">
        <f t="shared" si="5"/>
        <v>0</v>
      </c>
      <c r="H40" s="9">
        <f t="shared" si="6"/>
        <v>0</v>
      </c>
    </row>
    <row r="41" spans="1:8" x14ac:dyDescent="0.2">
      <c r="A41" s="2">
        <v>25208</v>
      </c>
      <c r="B41" s="9" t="s">
        <v>106</v>
      </c>
      <c r="C41" s="12" t="s">
        <v>107</v>
      </c>
      <c r="D41" s="9"/>
      <c r="E41" s="10">
        <v>0</v>
      </c>
      <c r="F41" s="9">
        <f t="shared" si="4"/>
        <v>0</v>
      </c>
      <c r="G41" s="9">
        <f t="shared" si="5"/>
        <v>0</v>
      </c>
      <c r="H41" s="9">
        <f t="shared" si="6"/>
        <v>0</v>
      </c>
    </row>
    <row r="42" spans="1:8" x14ac:dyDescent="0.2">
      <c r="A42" s="2">
        <v>25210</v>
      </c>
      <c r="B42" s="9" t="s">
        <v>108</v>
      </c>
      <c r="C42" s="12" t="s">
        <v>109</v>
      </c>
      <c r="D42" s="9"/>
      <c r="E42" s="10">
        <v>0</v>
      </c>
      <c r="F42" s="9">
        <f t="shared" si="4"/>
        <v>0</v>
      </c>
      <c r="G42" s="9">
        <f t="shared" si="5"/>
        <v>0</v>
      </c>
      <c r="H42" s="9">
        <f t="shared" ref="H42:H45" si="7">E42-(F42+G42)</f>
        <v>0</v>
      </c>
    </row>
    <row r="43" spans="1:8" x14ac:dyDescent="0.2">
      <c r="A43" s="2">
        <v>25210</v>
      </c>
      <c r="B43" s="9" t="s">
        <v>110</v>
      </c>
      <c r="C43" s="12" t="s">
        <v>111</v>
      </c>
      <c r="D43" s="9"/>
      <c r="E43" s="10">
        <v>0</v>
      </c>
      <c r="F43" s="9">
        <f t="shared" si="4"/>
        <v>0</v>
      </c>
      <c r="G43" s="9">
        <f t="shared" si="5"/>
        <v>0</v>
      </c>
      <c r="H43" s="9">
        <f t="shared" si="7"/>
        <v>0</v>
      </c>
    </row>
    <row r="44" spans="1:8" x14ac:dyDescent="0.2">
      <c r="A44" s="2">
        <v>25211</v>
      </c>
      <c r="B44" s="9" t="s">
        <v>176</v>
      </c>
      <c r="C44" s="12" t="s">
        <v>178</v>
      </c>
      <c r="D44" s="9"/>
      <c r="E44" s="10">
        <v>0</v>
      </c>
      <c r="F44" s="9">
        <f t="shared" si="4"/>
        <v>0</v>
      </c>
      <c r="G44" s="9">
        <f t="shared" si="5"/>
        <v>0</v>
      </c>
      <c r="H44" s="9">
        <f t="shared" si="7"/>
        <v>0</v>
      </c>
    </row>
    <row r="45" spans="1:8" x14ac:dyDescent="0.2">
      <c r="A45" s="2">
        <v>25211</v>
      </c>
      <c r="B45" s="9" t="s">
        <v>177</v>
      </c>
      <c r="C45" s="12" t="s">
        <v>179</v>
      </c>
      <c r="D45" s="9"/>
      <c r="E45" s="10">
        <v>0</v>
      </c>
      <c r="F45" s="9">
        <f t="shared" si="4"/>
        <v>0</v>
      </c>
      <c r="G45" s="9">
        <f t="shared" si="5"/>
        <v>0</v>
      </c>
      <c r="H45" s="9">
        <f t="shared" si="7"/>
        <v>0</v>
      </c>
    </row>
    <row r="46" spans="1:8" ht="10.5" x14ac:dyDescent="0.25">
      <c r="B46" s="11" t="s">
        <v>39</v>
      </c>
      <c r="C46" s="18" t="s">
        <v>40</v>
      </c>
      <c r="D46" s="11"/>
      <c r="E46" s="11">
        <f t="shared" ref="E46:H46" si="8">SUM(E36:E45)</f>
        <v>0</v>
      </c>
      <c r="F46" s="11">
        <f t="shared" si="8"/>
        <v>0</v>
      </c>
      <c r="G46" s="11">
        <f t="shared" si="8"/>
        <v>0</v>
      </c>
      <c r="H46" s="11">
        <f t="shared" si="8"/>
        <v>0</v>
      </c>
    </row>
    <row r="47" spans="1:8" ht="10.5" x14ac:dyDescent="0.25">
      <c r="B47" s="24"/>
      <c r="C47" s="26" t="s">
        <v>43</v>
      </c>
      <c r="D47" s="24"/>
      <c r="E47" s="24"/>
      <c r="F47" s="24"/>
      <c r="G47" s="24"/>
      <c r="H47" s="24"/>
    </row>
    <row r="48" spans="1:8" x14ac:dyDescent="0.2">
      <c r="A48" s="2">
        <v>25411</v>
      </c>
      <c r="B48" s="9" t="s">
        <v>112</v>
      </c>
      <c r="C48" s="12" t="s">
        <v>113</v>
      </c>
      <c r="D48" s="9"/>
      <c r="E48" s="10">
        <v>0</v>
      </c>
      <c r="F48" s="9">
        <f t="shared" ref="F48:F55" si="9">E48*10.5%</f>
        <v>0</v>
      </c>
      <c r="G48" s="9">
        <f>E48*11.5%</f>
        <v>0</v>
      </c>
      <c r="H48" s="9">
        <f t="shared" ref="H48:H53" si="10">E48-(F48+G48)</f>
        <v>0</v>
      </c>
    </row>
    <row r="49" spans="1:8" x14ac:dyDescent="0.2">
      <c r="A49" s="2">
        <v>25411</v>
      </c>
      <c r="B49" s="9" t="s">
        <v>114</v>
      </c>
      <c r="C49" s="12" t="s">
        <v>115</v>
      </c>
      <c r="D49" s="9"/>
      <c r="E49" s="10">
        <v>0</v>
      </c>
      <c r="F49" s="9">
        <f t="shared" si="9"/>
        <v>0</v>
      </c>
      <c r="G49" s="9">
        <f t="shared" ref="G49:G55" si="11">E49*11.5%</f>
        <v>0</v>
      </c>
      <c r="H49" s="9">
        <f t="shared" si="10"/>
        <v>0</v>
      </c>
    </row>
    <row r="50" spans="1:8" x14ac:dyDescent="0.2">
      <c r="A50" s="2">
        <v>25412</v>
      </c>
      <c r="B50" s="9" t="s">
        <v>116</v>
      </c>
      <c r="C50" s="12" t="s">
        <v>117</v>
      </c>
      <c r="D50" s="9"/>
      <c r="E50" s="10">
        <v>0</v>
      </c>
      <c r="F50" s="9">
        <f t="shared" si="9"/>
        <v>0</v>
      </c>
      <c r="G50" s="9">
        <f t="shared" si="11"/>
        <v>0</v>
      </c>
      <c r="H50" s="9">
        <f t="shared" si="10"/>
        <v>0</v>
      </c>
    </row>
    <row r="51" spans="1:8" x14ac:dyDescent="0.2">
      <c r="A51" s="2">
        <v>25412</v>
      </c>
      <c r="B51" s="9" t="s">
        <v>118</v>
      </c>
      <c r="C51" s="12" t="s">
        <v>119</v>
      </c>
      <c r="D51" s="9"/>
      <c r="E51" s="10">
        <v>0</v>
      </c>
      <c r="F51" s="9">
        <f t="shared" si="9"/>
        <v>0</v>
      </c>
      <c r="G51" s="9">
        <f t="shared" si="11"/>
        <v>0</v>
      </c>
      <c r="H51" s="9">
        <f t="shared" si="10"/>
        <v>0</v>
      </c>
    </row>
    <row r="52" spans="1:8" x14ac:dyDescent="0.2">
      <c r="A52" s="2">
        <v>25413</v>
      </c>
      <c r="B52" s="9" t="s">
        <v>120</v>
      </c>
      <c r="C52" s="12" t="s">
        <v>121</v>
      </c>
      <c r="D52" s="9"/>
      <c r="E52" s="10">
        <v>0</v>
      </c>
      <c r="F52" s="9">
        <f t="shared" si="9"/>
        <v>0</v>
      </c>
      <c r="G52" s="9">
        <f t="shared" si="11"/>
        <v>0</v>
      </c>
      <c r="H52" s="9">
        <f t="shared" si="10"/>
        <v>0</v>
      </c>
    </row>
    <row r="53" spans="1:8" x14ac:dyDescent="0.2">
      <c r="A53" s="2">
        <v>25413</v>
      </c>
      <c r="B53" s="9" t="s">
        <v>122</v>
      </c>
      <c r="C53" s="12" t="s">
        <v>123</v>
      </c>
      <c r="D53" s="9"/>
      <c r="E53" s="10">
        <v>0</v>
      </c>
      <c r="F53" s="9">
        <f t="shared" si="9"/>
        <v>0</v>
      </c>
      <c r="G53" s="9">
        <f t="shared" si="11"/>
        <v>0</v>
      </c>
      <c r="H53" s="9">
        <f t="shared" si="10"/>
        <v>0</v>
      </c>
    </row>
    <row r="54" spans="1:8" x14ac:dyDescent="0.2">
      <c r="A54" s="2">
        <v>25414</v>
      </c>
      <c r="B54" s="9" t="s">
        <v>192</v>
      </c>
      <c r="C54" s="12" t="s">
        <v>190</v>
      </c>
      <c r="D54" s="9"/>
      <c r="E54" s="10">
        <v>0</v>
      </c>
      <c r="F54" s="9">
        <f t="shared" si="9"/>
        <v>0</v>
      </c>
      <c r="G54" s="9">
        <f t="shared" si="11"/>
        <v>0</v>
      </c>
      <c r="H54" s="9">
        <f t="shared" ref="H54:H55" si="12">E54-(F54+G54)</f>
        <v>0</v>
      </c>
    </row>
    <row r="55" spans="1:8" x14ac:dyDescent="0.2">
      <c r="A55" s="2">
        <v>25414</v>
      </c>
      <c r="B55" s="9" t="s">
        <v>193</v>
      </c>
      <c r="C55" s="12" t="s">
        <v>191</v>
      </c>
      <c r="D55" s="9"/>
      <c r="E55" s="10">
        <v>0</v>
      </c>
      <c r="F55" s="9">
        <f t="shared" si="9"/>
        <v>0</v>
      </c>
      <c r="G55" s="9">
        <f t="shared" si="11"/>
        <v>0</v>
      </c>
      <c r="H55" s="9">
        <f t="shared" si="12"/>
        <v>0</v>
      </c>
    </row>
    <row r="56" spans="1:8" ht="10.5" x14ac:dyDescent="0.25">
      <c r="B56" s="24"/>
      <c r="C56" s="26" t="s">
        <v>50</v>
      </c>
      <c r="D56" s="24"/>
      <c r="E56" s="24"/>
      <c r="F56" s="24"/>
      <c r="G56" s="24"/>
      <c r="H56" s="24"/>
    </row>
    <row r="57" spans="1:8" x14ac:dyDescent="0.2">
      <c r="A57" s="2">
        <v>25514</v>
      </c>
      <c r="B57" s="9" t="s">
        <v>112</v>
      </c>
      <c r="C57" s="12" t="s">
        <v>113</v>
      </c>
      <c r="D57" s="9"/>
      <c r="E57" s="10">
        <v>0</v>
      </c>
      <c r="F57" s="9">
        <f t="shared" ref="F57:F74" si="13">E57*10.5%</f>
        <v>0</v>
      </c>
      <c r="G57" s="9">
        <f t="shared" ref="G57:G74" si="14">E57*11.5%</f>
        <v>0</v>
      </c>
      <c r="H57" s="9">
        <f>E57-(F57+G57)</f>
        <v>0</v>
      </c>
    </row>
    <row r="58" spans="1:8" x14ac:dyDescent="0.2">
      <c r="A58" s="2">
        <v>25514</v>
      </c>
      <c r="B58" s="9" t="s">
        <v>114</v>
      </c>
      <c r="C58" s="12" t="s">
        <v>115</v>
      </c>
      <c r="D58" s="9"/>
      <c r="E58" s="10">
        <v>0</v>
      </c>
      <c r="F58" s="9">
        <f t="shared" si="13"/>
        <v>0</v>
      </c>
      <c r="G58" s="9">
        <f t="shared" si="14"/>
        <v>0</v>
      </c>
      <c r="H58" s="9">
        <f t="shared" ref="H58:H71" si="15">E58-(F58+G58)</f>
        <v>0</v>
      </c>
    </row>
    <row r="59" spans="1:8" x14ac:dyDescent="0.2">
      <c r="A59" s="2">
        <v>25515</v>
      </c>
      <c r="B59" s="9" t="s">
        <v>116</v>
      </c>
      <c r="C59" s="12" t="s">
        <v>117</v>
      </c>
      <c r="D59" s="9"/>
      <c r="E59" s="10">
        <v>0</v>
      </c>
      <c r="F59" s="9">
        <f t="shared" si="13"/>
        <v>0</v>
      </c>
      <c r="G59" s="9">
        <f t="shared" si="14"/>
        <v>0</v>
      </c>
      <c r="H59" s="9">
        <f t="shared" si="15"/>
        <v>0</v>
      </c>
    </row>
    <row r="60" spans="1:8" x14ac:dyDescent="0.2">
      <c r="A60" s="2">
        <v>25515</v>
      </c>
      <c r="B60" s="9" t="s">
        <v>118</v>
      </c>
      <c r="C60" s="12" t="s">
        <v>119</v>
      </c>
      <c r="D60" s="9"/>
      <c r="E60" s="10">
        <v>0</v>
      </c>
      <c r="F60" s="9">
        <f t="shared" si="13"/>
        <v>0</v>
      </c>
      <c r="G60" s="9">
        <f t="shared" si="14"/>
        <v>0</v>
      </c>
      <c r="H60" s="9">
        <f t="shared" si="15"/>
        <v>0</v>
      </c>
    </row>
    <row r="61" spans="1:8" x14ac:dyDescent="0.2">
      <c r="A61" s="2">
        <v>25516</v>
      </c>
      <c r="B61" s="9" t="s">
        <v>120</v>
      </c>
      <c r="C61" s="12" t="s">
        <v>121</v>
      </c>
      <c r="D61" s="9"/>
      <c r="E61" s="10">
        <v>0</v>
      </c>
      <c r="F61" s="9">
        <f t="shared" si="13"/>
        <v>0</v>
      </c>
      <c r="G61" s="9">
        <f t="shared" si="14"/>
        <v>0</v>
      </c>
      <c r="H61" s="9">
        <f t="shared" si="15"/>
        <v>0</v>
      </c>
    </row>
    <row r="62" spans="1:8" x14ac:dyDescent="0.2">
      <c r="A62" s="2">
        <v>25516</v>
      </c>
      <c r="B62" s="9" t="s">
        <v>122</v>
      </c>
      <c r="C62" s="12" t="s">
        <v>123</v>
      </c>
      <c r="D62" s="9"/>
      <c r="E62" s="10">
        <v>0</v>
      </c>
      <c r="F62" s="9">
        <f t="shared" si="13"/>
        <v>0</v>
      </c>
      <c r="G62" s="9">
        <f t="shared" si="14"/>
        <v>0</v>
      </c>
      <c r="H62" s="9">
        <f t="shared" si="15"/>
        <v>0</v>
      </c>
    </row>
    <row r="63" spans="1:8" x14ac:dyDescent="0.2">
      <c r="A63" s="2">
        <v>25517</v>
      </c>
      <c r="B63" s="9" t="s">
        <v>124</v>
      </c>
      <c r="C63" s="12" t="s">
        <v>125</v>
      </c>
      <c r="D63" s="9"/>
      <c r="E63" s="10">
        <v>0</v>
      </c>
      <c r="F63" s="9">
        <f t="shared" si="13"/>
        <v>0</v>
      </c>
      <c r="G63" s="9">
        <f t="shared" si="14"/>
        <v>0</v>
      </c>
      <c r="H63" s="9">
        <f t="shared" si="15"/>
        <v>0</v>
      </c>
    </row>
    <row r="64" spans="1:8" x14ac:dyDescent="0.2">
      <c r="A64" s="2">
        <v>25517</v>
      </c>
      <c r="B64" s="9" t="s">
        <v>126</v>
      </c>
      <c r="C64" s="12" t="s">
        <v>127</v>
      </c>
      <c r="D64" s="9"/>
      <c r="E64" s="10">
        <v>0</v>
      </c>
      <c r="F64" s="9">
        <f t="shared" si="13"/>
        <v>0</v>
      </c>
      <c r="G64" s="9">
        <f t="shared" si="14"/>
        <v>0</v>
      </c>
      <c r="H64" s="9">
        <f t="shared" si="15"/>
        <v>0</v>
      </c>
    </row>
    <row r="65" spans="1:8" x14ac:dyDescent="0.2">
      <c r="A65" s="2">
        <v>25518</v>
      </c>
      <c r="B65" s="9" t="s">
        <v>128</v>
      </c>
      <c r="C65" s="12" t="s">
        <v>129</v>
      </c>
      <c r="D65" s="9"/>
      <c r="E65" s="10">
        <v>0</v>
      </c>
      <c r="F65" s="9">
        <f t="shared" si="13"/>
        <v>0</v>
      </c>
      <c r="G65" s="9">
        <f t="shared" si="14"/>
        <v>0</v>
      </c>
      <c r="H65" s="9">
        <f t="shared" si="15"/>
        <v>0</v>
      </c>
    </row>
    <row r="66" spans="1:8" x14ac:dyDescent="0.2">
      <c r="A66" s="2">
        <v>25518</v>
      </c>
      <c r="B66" s="9" t="s">
        <v>130</v>
      </c>
      <c r="C66" s="12" t="s">
        <v>131</v>
      </c>
      <c r="D66" s="9"/>
      <c r="E66" s="10">
        <v>0</v>
      </c>
      <c r="F66" s="9">
        <f t="shared" si="13"/>
        <v>0</v>
      </c>
      <c r="G66" s="9">
        <f t="shared" si="14"/>
        <v>0</v>
      </c>
      <c r="H66" s="9">
        <f t="shared" si="15"/>
        <v>0</v>
      </c>
    </row>
    <row r="67" spans="1:8" x14ac:dyDescent="0.2">
      <c r="A67" s="2">
        <v>25519</v>
      </c>
      <c r="B67" s="9" t="s">
        <v>132</v>
      </c>
      <c r="C67" s="12" t="s">
        <v>133</v>
      </c>
      <c r="D67" s="9"/>
      <c r="E67" s="10">
        <v>0</v>
      </c>
      <c r="F67" s="9">
        <f t="shared" si="13"/>
        <v>0</v>
      </c>
      <c r="G67" s="9">
        <f t="shared" si="14"/>
        <v>0</v>
      </c>
      <c r="H67" s="9">
        <f t="shared" si="15"/>
        <v>0</v>
      </c>
    </row>
    <row r="68" spans="1:8" x14ac:dyDescent="0.2">
      <c r="A68" s="2">
        <v>25519</v>
      </c>
      <c r="B68" s="9" t="s">
        <v>134</v>
      </c>
      <c r="C68" s="12" t="s">
        <v>135</v>
      </c>
      <c r="D68" s="9"/>
      <c r="E68" s="10">
        <v>0</v>
      </c>
      <c r="F68" s="9">
        <f t="shared" si="13"/>
        <v>0</v>
      </c>
      <c r="G68" s="9">
        <f t="shared" si="14"/>
        <v>0</v>
      </c>
      <c r="H68" s="9">
        <f t="shared" si="15"/>
        <v>0</v>
      </c>
    </row>
    <row r="69" spans="1:8" x14ac:dyDescent="0.2">
      <c r="A69" s="2">
        <v>25520</v>
      </c>
      <c r="B69" s="9" t="s">
        <v>136</v>
      </c>
      <c r="C69" s="12" t="s">
        <v>137</v>
      </c>
      <c r="D69" s="9"/>
      <c r="E69" s="10">
        <v>0</v>
      </c>
      <c r="F69" s="9">
        <f t="shared" si="13"/>
        <v>0</v>
      </c>
      <c r="G69" s="9">
        <f t="shared" si="14"/>
        <v>0</v>
      </c>
      <c r="H69" s="9">
        <f t="shared" si="15"/>
        <v>0</v>
      </c>
    </row>
    <row r="70" spans="1:8" x14ac:dyDescent="0.2">
      <c r="A70" s="2">
        <v>25520</v>
      </c>
      <c r="B70" s="9" t="s">
        <v>138</v>
      </c>
      <c r="C70" s="12" t="s">
        <v>139</v>
      </c>
      <c r="D70" s="9"/>
      <c r="E70" s="10">
        <v>0</v>
      </c>
      <c r="F70" s="9">
        <f t="shared" si="13"/>
        <v>0</v>
      </c>
      <c r="G70" s="9">
        <f t="shared" si="14"/>
        <v>0</v>
      </c>
      <c r="H70" s="9">
        <f t="shared" si="15"/>
        <v>0</v>
      </c>
    </row>
    <row r="71" spans="1:8" x14ac:dyDescent="0.2">
      <c r="A71" s="23">
        <v>25521</v>
      </c>
      <c r="B71" s="9" t="s">
        <v>157</v>
      </c>
      <c r="C71" s="12" t="s">
        <v>59</v>
      </c>
      <c r="D71" s="9"/>
      <c r="E71" s="10">
        <v>0</v>
      </c>
      <c r="F71" s="9">
        <f t="shared" si="13"/>
        <v>0</v>
      </c>
      <c r="G71" s="9">
        <f t="shared" si="14"/>
        <v>0</v>
      </c>
      <c r="H71" s="9">
        <f t="shared" si="15"/>
        <v>0</v>
      </c>
    </row>
    <row r="72" spans="1:8" x14ac:dyDescent="0.2">
      <c r="A72" s="23">
        <v>25521</v>
      </c>
      <c r="B72" s="9" t="s">
        <v>158</v>
      </c>
      <c r="C72" s="12" t="s">
        <v>59</v>
      </c>
      <c r="D72" s="9"/>
      <c r="E72" s="10">
        <v>0</v>
      </c>
      <c r="F72" s="9">
        <f t="shared" si="13"/>
        <v>0</v>
      </c>
      <c r="G72" s="9">
        <f t="shared" si="14"/>
        <v>0</v>
      </c>
      <c r="H72" s="9">
        <f>E72-(F72+G72)</f>
        <v>0</v>
      </c>
    </row>
    <row r="73" spans="1:8" x14ac:dyDescent="0.2">
      <c r="A73" s="23">
        <v>25522</v>
      </c>
      <c r="B73" s="9" t="s">
        <v>192</v>
      </c>
      <c r="C73" s="12" t="s">
        <v>190</v>
      </c>
      <c r="D73" s="9"/>
      <c r="E73" s="10">
        <v>0</v>
      </c>
      <c r="F73" s="9">
        <f t="shared" si="13"/>
        <v>0</v>
      </c>
      <c r="G73" s="9">
        <f t="shared" si="14"/>
        <v>0</v>
      </c>
      <c r="H73" s="9">
        <f t="shared" ref="H73:H74" si="16">E73-(F73+G73)</f>
        <v>0</v>
      </c>
    </row>
    <row r="74" spans="1:8" x14ac:dyDescent="0.2">
      <c r="A74" s="23">
        <v>25522</v>
      </c>
      <c r="B74" s="9" t="s">
        <v>193</v>
      </c>
      <c r="C74" s="12" t="s">
        <v>191</v>
      </c>
      <c r="D74" s="9"/>
      <c r="E74" s="10">
        <v>0</v>
      </c>
      <c r="F74" s="9">
        <f t="shared" si="13"/>
        <v>0</v>
      </c>
      <c r="G74" s="9">
        <f t="shared" si="14"/>
        <v>0</v>
      </c>
      <c r="H74" s="9">
        <f t="shared" si="16"/>
        <v>0</v>
      </c>
    </row>
    <row r="75" spans="1:8" ht="10.5" x14ac:dyDescent="0.25">
      <c r="B75" s="11" t="s">
        <v>60</v>
      </c>
      <c r="C75" s="18" t="s">
        <v>61</v>
      </c>
      <c r="D75" s="11"/>
      <c r="E75" s="11">
        <f t="shared" ref="E75:H75" si="17">SUM(E48:E55,E57:E74)</f>
        <v>0</v>
      </c>
      <c r="F75" s="11">
        <f t="shared" si="17"/>
        <v>0</v>
      </c>
      <c r="G75" s="11">
        <f t="shared" si="17"/>
        <v>0</v>
      </c>
      <c r="H75" s="11">
        <f t="shared" si="17"/>
        <v>0</v>
      </c>
    </row>
    <row r="76" spans="1:8" x14ac:dyDescent="0.2">
      <c r="A76" s="2">
        <v>25622</v>
      </c>
      <c r="B76" s="9" t="s">
        <v>140</v>
      </c>
      <c r="C76" s="12" t="s">
        <v>141</v>
      </c>
      <c r="D76" s="9"/>
      <c r="E76" s="10">
        <v>0</v>
      </c>
      <c r="F76" s="9">
        <f t="shared" ref="F76:F77" si="18">E76*10.5%</f>
        <v>0</v>
      </c>
      <c r="G76" s="9">
        <f t="shared" ref="G76:G77" si="19">E76*12%</f>
        <v>0</v>
      </c>
      <c r="H76" s="9">
        <f>E76-(F76+G76)</f>
        <v>0</v>
      </c>
    </row>
    <row r="77" spans="1:8" x14ac:dyDescent="0.2">
      <c r="A77" s="2">
        <v>25622</v>
      </c>
      <c r="B77" s="9" t="s">
        <v>142</v>
      </c>
      <c r="C77" s="12" t="s">
        <v>143</v>
      </c>
      <c r="D77" s="9"/>
      <c r="E77" s="10">
        <v>0</v>
      </c>
      <c r="F77" s="9">
        <f t="shared" si="18"/>
        <v>0</v>
      </c>
      <c r="G77" s="9">
        <f t="shared" si="19"/>
        <v>0</v>
      </c>
      <c r="H77" s="9">
        <f>E77-(F77+G77)</f>
        <v>0</v>
      </c>
    </row>
    <row r="78" spans="1:8" ht="10.5" x14ac:dyDescent="0.25">
      <c r="B78" s="11" t="s">
        <v>64</v>
      </c>
      <c r="C78" s="18" t="s">
        <v>65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">
        <v>25723</v>
      </c>
      <c r="B79" s="9" t="s">
        <v>144</v>
      </c>
      <c r="C79" s="12" t="s">
        <v>145</v>
      </c>
      <c r="D79" s="9"/>
      <c r="E79" s="10">
        <v>0</v>
      </c>
      <c r="F79" s="9">
        <f t="shared" ref="F79:F80" si="20">E79*10.5%</f>
        <v>0</v>
      </c>
      <c r="G79" s="9">
        <f t="shared" ref="G79:G80" si="21">E79*12%</f>
        <v>0</v>
      </c>
      <c r="H79" s="9">
        <f>E79-(F79+G79)</f>
        <v>0</v>
      </c>
    </row>
    <row r="80" spans="1:8" x14ac:dyDescent="0.2">
      <c r="A80" s="2">
        <v>25723</v>
      </c>
      <c r="B80" s="9" t="s">
        <v>146</v>
      </c>
      <c r="C80" s="12" t="s">
        <v>147</v>
      </c>
      <c r="D80" s="9"/>
      <c r="E80" s="10">
        <v>0</v>
      </c>
      <c r="F80" s="9">
        <f t="shared" si="20"/>
        <v>0</v>
      </c>
      <c r="G80" s="9">
        <f t="shared" si="21"/>
        <v>0</v>
      </c>
      <c r="H80" s="9">
        <f>E80-(F80+G80)</f>
        <v>0</v>
      </c>
    </row>
    <row r="81" spans="1:8" ht="10.5" x14ac:dyDescent="0.25">
      <c r="B81" s="11" t="s">
        <v>68</v>
      </c>
      <c r="C81" s="18" t="s">
        <v>69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">
        <v>25824</v>
      </c>
      <c r="B82" s="9" t="s">
        <v>148</v>
      </c>
      <c r="C82" s="12" t="s">
        <v>149</v>
      </c>
      <c r="D82" s="9"/>
      <c r="E82" s="10">
        <v>0</v>
      </c>
      <c r="F82" s="9">
        <f t="shared" ref="F82:F85" si="22">E82*10.5%</f>
        <v>0</v>
      </c>
      <c r="G82" s="9">
        <f t="shared" ref="G82:G85" si="23">E82*12%</f>
        <v>0</v>
      </c>
      <c r="H82" s="9">
        <f>E82-(F82+G82)</f>
        <v>0</v>
      </c>
    </row>
    <row r="83" spans="1:8" x14ac:dyDescent="0.2">
      <c r="A83" s="2">
        <v>25824</v>
      </c>
      <c r="B83" s="9" t="s">
        <v>150</v>
      </c>
      <c r="C83" s="12" t="s">
        <v>151</v>
      </c>
      <c r="D83" s="9"/>
      <c r="E83" s="10">
        <v>0</v>
      </c>
      <c r="F83" s="9">
        <f t="shared" si="22"/>
        <v>0</v>
      </c>
      <c r="G83" s="9">
        <f t="shared" si="23"/>
        <v>0</v>
      </c>
      <c r="H83" s="9">
        <f>E83-(F83+G83)</f>
        <v>0</v>
      </c>
    </row>
    <row r="84" spans="1:8" x14ac:dyDescent="0.2">
      <c r="A84" s="2">
        <v>25825</v>
      </c>
      <c r="B84" s="9" t="s">
        <v>148</v>
      </c>
      <c r="C84" s="12" t="s">
        <v>152</v>
      </c>
      <c r="D84" s="9"/>
      <c r="E84" s="10">
        <v>0</v>
      </c>
      <c r="F84" s="9">
        <f t="shared" si="22"/>
        <v>0</v>
      </c>
      <c r="G84" s="9">
        <f t="shared" si="23"/>
        <v>0</v>
      </c>
      <c r="H84" s="9">
        <f>E84-(F84+G84)</f>
        <v>0</v>
      </c>
    </row>
    <row r="85" spans="1:8" x14ac:dyDescent="0.2">
      <c r="A85" s="2">
        <v>25825</v>
      </c>
      <c r="B85" s="9" t="s">
        <v>150</v>
      </c>
      <c r="C85" s="12" t="s">
        <v>153</v>
      </c>
      <c r="D85" s="9"/>
      <c r="E85" s="10">
        <v>0</v>
      </c>
      <c r="F85" s="9">
        <f t="shared" si="22"/>
        <v>0</v>
      </c>
      <c r="G85" s="9">
        <f t="shared" si="23"/>
        <v>0</v>
      </c>
      <c r="H85" s="9">
        <f>E85-(F85+G85)</f>
        <v>0</v>
      </c>
    </row>
    <row r="86" spans="1:8" ht="10.5" x14ac:dyDescent="0.25">
      <c r="B86" s="11" t="s">
        <v>73</v>
      </c>
      <c r="C86" s="18" t="s">
        <v>74</v>
      </c>
      <c r="D86" s="11"/>
      <c r="E86" s="11">
        <f>SUBTOTAL(9,E82:E85)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75</v>
      </c>
      <c r="C87" s="19" t="s">
        <v>76</v>
      </c>
      <c r="D87" s="14"/>
      <c r="E87" s="14">
        <f>SUM(E34,E46,E75,E78,E81,E86)</f>
        <v>0</v>
      </c>
      <c r="F87" s="14">
        <f>SUM(F34,F46,F75,F78,F81,F86)</f>
        <v>0</v>
      </c>
      <c r="G87" s="14">
        <f>SUM(G34,G46,G75,G78,G81,G86)</f>
        <v>0</v>
      </c>
      <c r="H87" s="14">
        <f>SUM(H34,H46,H75,H78,H81,H86)</f>
        <v>0</v>
      </c>
    </row>
    <row r="88" spans="1:8" ht="10.5" x14ac:dyDescent="0.25">
      <c r="B88" s="35"/>
      <c r="C88" s="36"/>
      <c r="D88" s="35"/>
      <c r="E88" s="35"/>
      <c r="F88" s="35"/>
      <c r="G88" s="35"/>
      <c r="H88" s="35"/>
    </row>
    <row r="89" spans="1:8" ht="12" x14ac:dyDescent="0.2">
      <c r="B89" s="2" t="s">
        <v>198</v>
      </c>
      <c r="C89" s="38"/>
      <c r="D89" s="38"/>
      <c r="E89" s="38"/>
      <c r="F89" s="38"/>
      <c r="G89" s="38"/>
      <c r="H89" s="38"/>
    </row>
    <row r="90" spans="1:8" x14ac:dyDescent="0.2">
      <c r="B90" s="2" t="s">
        <v>197</v>
      </c>
    </row>
  </sheetData>
  <sheetProtection algorithmName="SHA-512" hashValue="YqmDEoqSrEMEysXerjebwhgXmP1PTQzzV+M7zORre23qbncFrlHG4/8JkJVQTdH9MMg8TUNo8L/DLOW4pa/D2w==" saltValue="dyG2SVceaVZ745FYPrpMTw==" spinCount="100000" sheet="1" objects="1" scenarios="1"/>
  <pageMargins left="0.7" right="0.7" top="0.75" bottom="0.75" header="0.3" footer="0.3"/>
  <pageSetup orientation="portrait" r:id="rId1"/>
  <ignoredErrors>
    <ignoredError sqref="F78:H78 F75 H75 H76:H77 F81:H81 H79:H80 H8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topLeftCell="B61" workbookViewId="0">
      <selection activeCell="D76" sqref="D76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4.453125" style="2" bestFit="1" customWidth="1"/>
    <col min="4" max="7" width="15.7265625" style="2" customWidth="1"/>
    <col min="8" max="8" width="18.90625" style="2" customWidth="1"/>
    <col min="9" max="16384" width="9.1796875" style="2"/>
  </cols>
  <sheetData>
    <row r="1" spans="2:8" ht="10.5" x14ac:dyDescent="0.25">
      <c r="B1" s="1" t="s">
        <v>0</v>
      </c>
      <c r="E1" s="1" t="s">
        <v>196</v>
      </c>
      <c r="G1" s="1" t="s">
        <v>1</v>
      </c>
      <c r="H1" s="3">
        <v>45017</v>
      </c>
    </row>
    <row r="2" spans="2:8" ht="10.5" x14ac:dyDescent="0.25">
      <c r="B2" s="1" t="s">
        <v>2</v>
      </c>
    </row>
    <row r="3" spans="2:8" ht="10.5" x14ac:dyDescent="0.25">
      <c r="B3" s="1" t="s">
        <v>3</v>
      </c>
    </row>
    <row r="5" spans="2:8" ht="10.5" x14ac:dyDescent="0.25">
      <c r="C5" s="1" t="s">
        <v>4</v>
      </c>
      <c r="D5" s="4"/>
    </row>
    <row r="6" spans="2:8" ht="10.5" x14ac:dyDescent="0.25">
      <c r="C6" s="1" t="s">
        <v>5</v>
      </c>
      <c r="D6" s="4"/>
    </row>
    <row r="7" spans="2:8" ht="10.5" x14ac:dyDescent="0.25">
      <c r="C7" s="1" t="s">
        <v>6</v>
      </c>
      <c r="D7" s="4"/>
    </row>
    <row r="8" spans="2:8" ht="10.5" x14ac:dyDescent="0.25">
      <c r="C8" s="1" t="s">
        <v>7</v>
      </c>
      <c r="D8" s="4"/>
    </row>
    <row r="9" spans="2:8" ht="10.5" x14ac:dyDescent="0.25">
      <c r="C9" s="1" t="s">
        <v>8</v>
      </c>
      <c r="D9" s="4"/>
    </row>
    <row r="10" spans="2:8" ht="10.5" x14ac:dyDescent="0.25">
      <c r="C10" s="1" t="s">
        <v>9</v>
      </c>
      <c r="D10" s="5">
        <v>2023</v>
      </c>
      <c r="E10" s="2" t="s">
        <v>154</v>
      </c>
    </row>
    <row r="11" spans="2:8" ht="10.5" x14ac:dyDescent="0.25">
      <c r="C11" s="1" t="s">
        <v>10</v>
      </c>
      <c r="D11" s="7" t="s">
        <v>194</v>
      </c>
      <c r="E11" s="6" t="s">
        <v>155</v>
      </c>
    </row>
    <row r="12" spans="2:8" ht="10.5" x14ac:dyDescent="0.25">
      <c r="C12" s="1" t="s">
        <v>11</v>
      </c>
      <c r="D12" s="7" t="s">
        <v>195</v>
      </c>
      <c r="E12" s="6" t="s">
        <v>156</v>
      </c>
    </row>
    <row r="13" spans="2:8" ht="10.5" x14ac:dyDescent="0.25">
      <c r="C13" s="1" t="s">
        <v>12</v>
      </c>
      <c r="D13" s="4" t="s">
        <v>13</v>
      </c>
      <c r="E13" s="6" t="s">
        <v>14</v>
      </c>
    </row>
    <row r="14" spans="2:8" ht="10.5" x14ac:dyDescent="0.25">
      <c r="C14" s="1" t="s">
        <v>15</v>
      </c>
      <c r="D14" s="4" t="s">
        <v>13</v>
      </c>
      <c r="E14" s="6" t="s">
        <v>16</v>
      </c>
    </row>
    <row r="15" spans="2:8" ht="10.5" x14ac:dyDescent="0.25">
      <c r="C15" s="1" t="s">
        <v>17</v>
      </c>
      <c r="D15" s="4" t="s">
        <v>18</v>
      </c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4"/>
      <c r="C19" s="25" t="s">
        <v>24</v>
      </c>
      <c r="D19" s="24"/>
      <c r="E19" s="24"/>
      <c r="F19" s="24"/>
      <c r="G19" s="24"/>
      <c r="H19" s="24"/>
    </row>
    <row r="20" spans="1:8" x14ac:dyDescent="0.2">
      <c r="A20" s="2">
        <v>25101</v>
      </c>
      <c r="B20" s="9" t="s">
        <v>86</v>
      </c>
      <c r="C20" s="12" t="s">
        <v>87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 t="shared" ref="H20:H31" si="0">E20-(F20+G20)</f>
        <v>0</v>
      </c>
    </row>
    <row r="21" spans="1:8" x14ac:dyDescent="0.2">
      <c r="A21" s="2">
        <v>25101</v>
      </c>
      <c r="B21" s="9" t="s">
        <v>88</v>
      </c>
      <c r="C21" s="12" t="s">
        <v>89</v>
      </c>
      <c r="D21" s="9"/>
      <c r="E21" s="10">
        <v>0</v>
      </c>
      <c r="F21" s="9">
        <f t="shared" ref="F21:F33" si="1">E21*10.5%</f>
        <v>0</v>
      </c>
      <c r="G21" s="9">
        <f t="shared" ref="G21:G33" si="2">E21*12%</f>
        <v>0</v>
      </c>
      <c r="H21" s="9">
        <f t="shared" si="0"/>
        <v>0</v>
      </c>
    </row>
    <row r="22" spans="1:8" x14ac:dyDescent="0.2">
      <c r="A22" s="2">
        <v>25102</v>
      </c>
      <c r="B22" s="9" t="s">
        <v>27</v>
      </c>
      <c r="C22" s="9" t="s">
        <v>90</v>
      </c>
      <c r="D22" s="9"/>
      <c r="E22" s="10">
        <v>0</v>
      </c>
      <c r="F22" s="9">
        <f t="shared" si="1"/>
        <v>0</v>
      </c>
      <c r="G22" s="9">
        <f t="shared" si="2"/>
        <v>0</v>
      </c>
      <c r="H22" s="9">
        <f>E22-(F22+G22)</f>
        <v>0</v>
      </c>
    </row>
    <row r="23" spans="1:8" x14ac:dyDescent="0.2">
      <c r="A23" s="2">
        <v>25102</v>
      </c>
      <c r="B23" s="9" t="s">
        <v>27</v>
      </c>
      <c r="C23" s="9" t="s">
        <v>91</v>
      </c>
      <c r="D23" s="9"/>
      <c r="E23" s="10">
        <v>0</v>
      </c>
      <c r="F23" s="9">
        <f t="shared" si="1"/>
        <v>0</v>
      </c>
      <c r="G23" s="9">
        <f t="shared" si="2"/>
        <v>0</v>
      </c>
      <c r="H23" s="9">
        <f>E23-(F23+G23)</f>
        <v>0</v>
      </c>
    </row>
    <row r="24" spans="1:8" x14ac:dyDescent="0.2">
      <c r="A24" s="2">
        <v>25103</v>
      </c>
      <c r="B24" s="9" t="s">
        <v>92</v>
      </c>
      <c r="C24" s="12" t="s">
        <v>93</v>
      </c>
      <c r="D24" s="9"/>
      <c r="E24" s="10">
        <v>0</v>
      </c>
      <c r="F24" s="9">
        <f t="shared" si="1"/>
        <v>0</v>
      </c>
      <c r="G24" s="9">
        <f t="shared" si="2"/>
        <v>0</v>
      </c>
      <c r="H24" s="9">
        <f t="shared" si="0"/>
        <v>0</v>
      </c>
    </row>
    <row r="25" spans="1:8" x14ac:dyDescent="0.2">
      <c r="A25" s="2">
        <v>25103</v>
      </c>
      <c r="B25" s="9" t="s">
        <v>94</v>
      </c>
      <c r="C25" s="12" t="s">
        <v>95</v>
      </c>
      <c r="D25" s="9"/>
      <c r="E25" s="10">
        <v>0</v>
      </c>
      <c r="F25" s="9">
        <f t="shared" si="1"/>
        <v>0</v>
      </c>
      <c r="G25" s="9">
        <f t="shared" si="2"/>
        <v>0</v>
      </c>
      <c r="H25" s="9">
        <f t="shared" si="0"/>
        <v>0</v>
      </c>
    </row>
    <row r="26" spans="1:8" x14ac:dyDescent="0.2">
      <c r="A26" s="2">
        <v>25106</v>
      </c>
      <c r="B26" s="9" t="s">
        <v>181</v>
      </c>
      <c r="C26" s="12" t="s">
        <v>184</v>
      </c>
      <c r="D26" s="9"/>
      <c r="E26" s="10">
        <v>0</v>
      </c>
      <c r="F26" s="9">
        <f t="shared" si="1"/>
        <v>0</v>
      </c>
      <c r="G26" s="9">
        <f t="shared" si="2"/>
        <v>0</v>
      </c>
      <c r="H26" s="9">
        <f t="shared" si="0"/>
        <v>0</v>
      </c>
    </row>
    <row r="27" spans="1:8" x14ac:dyDescent="0.2">
      <c r="A27" s="2">
        <v>25106</v>
      </c>
      <c r="B27" s="9" t="s">
        <v>181</v>
      </c>
      <c r="C27" s="12" t="s">
        <v>185</v>
      </c>
      <c r="D27" s="9"/>
      <c r="E27" s="10">
        <v>0</v>
      </c>
      <c r="F27" s="9">
        <f t="shared" si="1"/>
        <v>0</v>
      </c>
      <c r="G27" s="9">
        <f t="shared" si="2"/>
        <v>0</v>
      </c>
      <c r="H27" s="9">
        <f t="shared" si="0"/>
        <v>0</v>
      </c>
    </row>
    <row r="28" spans="1:8" x14ac:dyDescent="0.2">
      <c r="A28" s="2">
        <v>25107</v>
      </c>
      <c r="B28" s="9" t="s">
        <v>182</v>
      </c>
      <c r="C28" s="12" t="s">
        <v>186</v>
      </c>
      <c r="D28" s="9"/>
      <c r="E28" s="10">
        <v>0</v>
      </c>
      <c r="F28" s="9">
        <f t="shared" si="1"/>
        <v>0</v>
      </c>
      <c r="G28" s="9">
        <f t="shared" si="2"/>
        <v>0</v>
      </c>
      <c r="H28" s="9">
        <f t="shared" si="0"/>
        <v>0</v>
      </c>
    </row>
    <row r="29" spans="1:8" x14ac:dyDescent="0.2">
      <c r="A29" s="2">
        <v>25107</v>
      </c>
      <c r="B29" s="9" t="s">
        <v>182</v>
      </c>
      <c r="C29" s="12" t="s">
        <v>187</v>
      </c>
      <c r="D29" s="9"/>
      <c r="E29" s="10">
        <v>0</v>
      </c>
      <c r="F29" s="9">
        <f t="shared" si="1"/>
        <v>0</v>
      </c>
      <c r="G29" s="9">
        <f t="shared" si="2"/>
        <v>0</v>
      </c>
      <c r="H29" s="9">
        <f t="shared" si="0"/>
        <v>0</v>
      </c>
    </row>
    <row r="30" spans="1:8" x14ac:dyDescent="0.2">
      <c r="A30" s="2">
        <v>25104</v>
      </c>
      <c r="B30" s="9" t="s">
        <v>96</v>
      </c>
      <c r="C30" s="12" t="s">
        <v>97</v>
      </c>
      <c r="D30" s="9"/>
      <c r="E30" s="10">
        <v>0</v>
      </c>
      <c r="F30" s="9">
        <f t="shared" si="1"/>
        <v>0</v>
      </c>
      <c r="G30" s="9">
        <f t="shared" si="2"/>
        <v>0</v>
      </c>
      <c r="H30" s="9">
        <f t="shared" si="0"/>
        <v>0</v>
      </c>
    </row>
    <row r="31" spans="1:8" x14ac:dyDescent="0.2">
      <c r="A31" s="2">
        <v>25104</v>
      </c>
      <c r="B31" s="9" t="s">
        <v>98</v>
      </c>
      <c r="C31" s="12" t="s">
        <v>99</v>
      </c>
      <c r="D31" s="9"/>
      <c r="E31" s="10">
        <v>0</v>
      </c>
      <c r="F31" s="9">
        <f t="shared" si="1"/>
        <v>0</v>
      </c>
      <c r="G31" s="9">
        <f t="shared" si="2"/>
        <v>0</v>
      </c>
      <c r="H31" s="9">
        <f t="shared" si="0"/>
        <v>0</v>
      </c>
    </row>
    <row r="32" spans="1:8" x14ac:dyDescent="0.2">
      <c r="A32" s="27">
        <v>25105</v>
      </c>
      <c r="B32" s="9" t="s">
        <v>161</v>
      </c>
      <c r="C32" s="12" t="s">
        <v>163</v>
      </c>
      <c r="D32" s="9"/>
      <c r="E32" s="10">
        <v>0</v>
      </c>
      <c r="F32" s="9">
        <f t="shared" si="1"/>
        <v>0</v>
      </c>
      <c r="G32" s="9">
        <f t="shared" si="2"/>
        <v>0</v>
      </c>
      <c r="H32" s="9">
        <f>E32-(F32+G32)</f>
        <v>0</v>
      </c>
    </row>
    <row r="33" spans="1:8" x14ac:dyDescent="0.2">
      <c r="A33" s="27">
        <v>25105</v>
      </c>
      <c r="B33" s="9" t="s">
        <v>162</v>
      </c>
      <c r="C33" s="12" t="s">
        <v>164</v>
      </c>
      <c r="D33" s="9"/>
      <c r="E33" s="10">
        <v>0</v>
      </c>
      <c r="F33" s="9">
        <f t="shared" si="1"/>
        <v>0</v>
      </c>
      <c r="G33" s="9">
        <f t="shared" si="2"/>
        <v>0</v>
      </c>
      <c r="H33" s="9">
        <f>E33-(F33+G33)</f>
        <v>0</v>
      </c>
    </row>
    <row r="34" spans="1:8" ht="10.5" x14ac:dyDescent="0.25">
      <c r="B34" s="11" t="s">
        <v>33</v>
      </c>
      <c r="C34" s="18" t="s">
        <v>34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4"/>
      <c r="C35" s="26" t="s">
        <v>168</v>
      </c>
      <c r="D35" s="24"/>
      <c r="E35" s="24"/>
      <c r="F35" s="24"/>
      <c r="G35" s="24"/>
      <c r="H35" s="24"/>
    </row>
    <row r="36" spans="1:8" x14ac:dyDescent="0.2">
      <c r="A36" s="2">
        <v>25206</v>
      </c>
      <c r="B36" s="9" t="s">
        <v>100</v>
      </c>
      <c r="C36" s="12" t="s">
        <v>172</v>
      </c>
      <c r="D36" s="9"/>
      <c r="E36" s="10">
        <v>0</v>
      </c>
      <c r="F36" s="9">
        <f t="shared" ref="F36:F45" si="3">E36*10.5%</f>
        <v>0</v>
      </c>
      <c r="G36" s="9">
        <f t="shared" ref="G36:G45" si="4">E36*12%</f>
        <v>0</v>
      </c>
      <c r="H36" s="9">
        <f t="shared" ref="H36:H45" si="5">E36-(F36+G36)</f>
        <v>0</v>
      </c>
    </row>
    <row r="37" spans="1:8" x14ac:dyDescent="0.2">
      <c r="A37" s="2">
        <v>25206</v>
      </c>
      <c r="B37" s="9" t="s">
        <v>101</v>
      </c>
      <c r="C37" s="12" t="s">
        <v>173</v>
      </c>
      <c r="D37" s="9"/>
      <c r="E37" s="10">
        <v>0</v>
      </c>
      <c r="F37" s="9">
        <f t="shared" si="3"/>
        <v>0</v>
      </c>
      <c r="G37" s="9">
        <f t="shared" si="4"/>
        <v>0</v>
      </c>
      <c r="H37" s="9">
        <f t="shared" si="5"/>
        <v>0</v>
      </c>
    </row>
    <row r="38" spans="1:8" x14ac:dyDescent="0.2">
      <c r="A38" s="2">
        <v>25207</v>
      </c>
      <c r="B38" s="9" t="s">
        <v>102</v>
      </c>
      <c r="C38" s="12" t="s">
        <v>174</v>
      </c>
      <c r="D38" s="9"/>
      <c r="E38" s="10">
        <v>0</v>
      </c>
      <c r="F38" s="9">
        <f t="shared" si="3"/>
        <v>0</v>
      </c>
      <c r="G38" s="9">
        <f t="shared" si="4"/>
        <v>0</v>
      </c>
      <c r="H38" s="9">
        <f t="shared" si="5"/>
        <v>0</v>
      </c>
    </row>
    <row r="39" spans="1:8" x14ac:dyDescent="0.2">
      <c r="A39" s="2">
        <v>25207</v>
      </c>
      <c r="B39" s="9" t="s">
        <v>103</v>
      </c>
      <c r="C39" s="12" t="s">
        <v>175</v>
      </c>
      <c r="D39" s="9"/>
      <c r="E39" s="10">
        <v>0</v>
      </c>
      <c r="F39" s="9">
        <f t="shared" si="3"/>
        <v>0</v>
      </c>
      <c r="G39" s="9">
        <f t="shared" si="4"/>
        <v>0</v>
      </c>
      <c r="H39" s="9">
        <f t="shared" si="5"/>
        <v>0</v>
      </c>
    </row>
    <row r="40" spans="1:8" x14ac:dyDescent="0.2">
      <c r="A40" s="2">
        <v>25208</v>
      </c>
      <c r="B40" s="9" t="s">
        <v>104</v>
      </c>
      <c r="C40" s="12" t="s">
        <v>105</v>
      </c>
      <c r="D40" s="9"/>
      <c r="E40" s="10">
        <v>0</v>
      </c>
      <c r="F40" s="9">
        <f t="shared" si="3"/>
        <v>0</v>
      </c>
      <c r="G40" s="9">
        <f t="shared" si="4"/>
        <v>0</v>
      </c>
      <c r="H40" s="9">
        <f t="shared" si="5"/>
        <v>0</v>
      </c>
    </row>
    <row r="41" spans="1:8" x14ac:dyDescent="0.2">
      <c r="A41" s="2">
        <v>25208</v>
      </c>
      <c r="B41" s="9" t="s">
        <v>106</v>
      </c>
      <c r="C41" s="12" t="s">
        <v>107</v>
      </c>
      <c r="D41" s="9"/>
      <c r="E41" s="10">
        <v>0</v>
      </c>
      <c r="F41" s="9">
        <f t="shared" si="3"/>
        <v>0</v>
      </c>
      <c r="G41" s="9">
        <f t="shared" si="4"/>
        <v>0</v>
      </c>
      <c r="H41" s="9">
        <f t="shared" si="5"/>
        <v>0</v>
      </c>
    </row>
    <row r="42" spans="1:8" x14ac:dyDescent="0.2">
      <c r="A42" s="2">
        <v>25210</v>
      </c>
      <c r="B42" s="9" t="s">
        <v>108</v>
      </c>
      <c r="C42" s="12" t="s">
        <v>109</v>
      </c>
      <c r="D42" s="9"/>
      <c r="E42" s="10">
        <v>0</v>
      </c>
      <c r="F42" s="9">
        <f t="shared" si="3"/>
        <v>0</v>
      </c>
      <c r="G42" s="9">
        <f t="shared" si="4"/>
        <v>0</v>
      </c>
      <c r="H42" s="9">
        <f t="shared" si="5"/>
        <v>0</v>
      </c>
    </row>
    <row r="43" spans="1:8" x14ac:dyDescent="0.2">
      <c r="A43" s="2">
        <v>25210</v>
      </c>
      <c r="B43" s="9" t="s">
        <v>110</v>
      </c>
      <c r="C43" s="12" t="s">
        <v>111</v>
      </c>
      <c r="D43" s="9"/>
      <c r="E43" s="10">
        <v>0</v>
      </c>
      <c r="F43" s="9">
        <f t="shared" si="3"/>
        <v>0</v>
      </c>
      <c r="G43" s="9">
        <f t="shared" si="4"/>
        <v>0</v>
      </c>
      <c r="H43" s="9">
        <f t="shared" si="5"/>
        <v>0</v>
      </c>
    </row>
    <row r="44" spans="1:8" x14ac:dyDescent="0.2">
      <c r="A44" s="2">
        <v>25211</v>
      </c>
      <c r="B44" s="9" t="s">
        <v>176</v>
      </c>
      <c r="C44" s="12" t="s">
        <v>178</v>
      </c>
      <c r="D44" s="9"/>
      <c r="E44" s="10">
        <v>0</v>
      </c>
      <c r="F44" s="9">
        <f t="shared" si="3"/>
        <v>0</v>
      </c>
      <c r="G44" s="9">
        <f t="shared" si="4"/>
        <v>0</v>
      </c>
      <c r="H44" s="9">
        <f t="shared" si="5"/>
        <v>0</v>
      </c>
    </row>
    <row r="45" spans="1:8" x14ac:dyDescent="0.2">
      <c r="A45" s="2">
        <v>25211</v>
      </c>
      <c r="B45" s="9" t="s">
        <v>177</v>
      </c>
      <c r="C45" s="12" t="s">
        <v>179</v>
      </c>
      <c r="D45" s="9"/>
      <c r="E45" s="10">
        <v>0</v>
      </c>
      <c r="F45" s="9">
        <f t="shared" si="3"/>
        <v>0</v>
      </c>
      <c r="G45" s="9">
        <f t="shared" si="4"/>
        <v>0</v>
      </c>
      <c r="H45" s="9">
        <f t="shared" si="5"/>
        <v>0</v>
      </c>
    </row>
    <row r="46" spans="1:8" ht="10.5" x14ac:dyDescent="0.25">
      <c r="B46" s="11" t="s">
        <v>39</v>
      </c>
      <c r="C46" s="18" t="s">
        <v>40</v>
      </c>
      <c r="D46" s="11"/>
      <c r="E46" s="11">
        <f t="shared" ref="E46:H46" si="6">SUM(E36:E45)</f>
        <v>0</v>
      </c>
      <c r="F46" s="11">
        <f t="shared" si="6"/>
        <v>0</v>
      </c>
      <c r="G46" s="11">
        <f t="shared" si="6"/>
        <v>0</v>
      </c>
      <c r="H46" s="11">
        <f t="shared" si="6"/>
        <v>0</v>
      </c>
    </row>
    <row r="47" spans="1:8" ht="10.5" x14ac:dyDescent="0.25">
      <c r="B47" s="24"/>
      <c r="C47" s="26" t="s">
        <v>43</v>
      </c>
      <c r="D47" s="24"/>
      <c r="E47" s="24"/>
      <c r="F47" s="24"/>
      <c r="G47" s="24"/>
      <c r="H47" s="24"/>
    </row>
    <row r="48" spans="1:8" x14ac:dyDescent="0.2">
      <c r="A48" s="2">
        <v>25411</v>
      </c>
      <c r="B48" s="9" t="s">
        <v>112</v>
      </c>
      <c r="C48" s="12" t="s">
        <v>113</v>
      </c>
      <c r="D48" s="9"/>
      <c r="E48" s="10">
        <v>0</v>
      </c>
      <c r="F48" s="9">
        <f t="shared" ref="F48:F55" si="7">E48*10.5%</f>
        <v>0</v>
      </c>
      <c r="G48" s="9">
        <f>E48*11.5%</f>
        <v>0</v>
      </c>
      <c r="H48" s="9">
        <f t="shared" ref="H48:H55" si="8">E48-(F48+G48)</f>
        <v>0</v>
      </c>
    </row>
    <row r="49" spans="1:8" x14ac:dyDescent="0.2">
      <c r="A49" s="2">
        <v>25411</v>
      </c>
      <c r="B49" s="9" t="s">
        <v>114</v>
      </c>
      <c r="C49" s="12" t="s">
        <v>115</v>
      </c>
      <c r="D49" s="9"/>
      <c r="E49" s="10">
        <v>0</v>
      </c>
      <c r="F49" s="9">
        <f t="shared" si="7"/>
        <v>0</v>
      </c>
      <c r="G49" s="9">
        <f t="shared" ref="G49:G55" si="9">E49*11.5%</f>
        <v>0</v>
      </c>
      <c r="H49" s="9">
        <f t="shared" si="8"/>
        <v>0</v>
      </c>
    </row>
    <row r="50" spans="1:8" x14ac:dyDescent="0.2">
      <c r="A50" s="2">
        <v>25412</v>
      </c>
      <c r="B50" s="9" t="s">
        <v>116</v>
      </c>
      <c r="C50" s="12" t="s">
        <v>117</v>
      </c>
      <c r="D50" s="9"/>
      <c r="E50" s="10">
        <v>0</v>
      </c>
      <c r="F50" s="9">
        <f t="shared" si="7"/>
        <v>0</v>
      </c>
      <c r="G50" s="9">
        <f t="shared" si="9"/>
        <v>0</v>
      </c>
      <c r="H50" s="9">
        <f t="shared" si="8"/>
        <v>0</v>
      </c>
    </row>
    <row r="51" spans="1:8" x14ac:dyDescent="0.2">
      <c r="A51" s="2">
        <v>25412</v>
      </c>
      <c r="B51" s="9" t="s">
        <v>118</v>
      </c>
      <c r="C51" s="12" t="s">
        <v>119</v>
      </c>
      <c r="D51" s="9"/>
      <c r="E51" s="10">
        <v>0</v>
      </c>
      <c r="F51" s="9">
        <f t="shared" si="7"/>
        <v>0</v>
      </c>
      <c r="G51" s="9">
        <f t="shared" si="9"/>
        <v>0</v>
      </c>
      <c r="H51" s="9">
        <f t="shared" si="8"/>
        <v>0</v>
      </c>
    </row>
    <row r="52" spans="1:8" x14ac:dyDescent="0.2">
      <c r="A52" s="2">
        <v>25413</v>
      </c>
      <c r="B52" s="9" t="s">
        <v>120</v>
      </c>
      <c r="C52" s="12" t="s">
        <v>121</v>
      </c>
      <c r="D52" s="9"/>
      <c r="E52" s="10">
        <v>0</v>
      </c>
      <c r="F52" s="9">
        <f t="shared" si="7"/>
        <v>0</v>
      </c>
      <c r="G52" s="9">
        <f t="shared" si="9"/>
        <v>0</v>
      </c>
      <c r="H52" s="9">
        <f t="shared" si="8"/>
        <v>0</v>
      </c>
    </row>
    <row r="53" spans="1:8" x14ac:dyDescent="0.2">
      <c r="A53" s="2">
        <v>25413</v>
      </c>
      <c r="B53" s="9" t="s">
        <v>122</v>
      </c>
      <c r="C53" s="12" t="s">
        <v>123</v>
      </c>
      <c r="D53" s="9"/>
      <c r="E53" s="10">
        <v>0</v>
      </c>
      <c r="F53" s="9">
        <f t="shared" si="7"/>
        <v>0</v>
      </c>
      <c r="G53" s="9">
        <f t="shared" si="9"/>
        <v>0</v>
      </c>
      <c r="H53" s="9">
        <f t="shared" si="8"/>
        <v>0</v>
      </c>
    </row>
    <row r="54" spans="1:8" x14ac:dyDescent="0.2">
      <c r="A54" s="2">
        <v>25414</v>
      </c>
      <c r="B54" s="9" t="s">
        <v>192</v>
      </c>
      <c r="C54" s="12" t="s">
        <v>190</v>
      </c>
      <c r="D54" s="9"/>
      <c r="E54" s="10">
        <v>0</v>
      </c>
      <c r="F54" s="9">
        <f t="shared" si="7"/>
        <v>0</v>
      </c>
      <c r="G54" s="9">
        <f t="shared" si="9"/>
        <v>0</v>
      </c>
      <c r="H54" s="9">
        <f t="shared" si="8"/>
        <v>0</v>
      </c>
    </row>
    <row r="55" spans="1:8" x14ac:dyDescent="0.2">
      <c r="A55" s="2">
        <v>25414</v>
      </c>
      <c r="B55" s="9" t="s">
        <v>193</v>
      </c>
      <c r="C55" s="12" t="s">
        <v>191</v>
      </c>
      <c r="D55" s="9"/>
      <c r="E55" s="10">
        <v>0</v>
      </c>
      <c r="F55" s="9">
        <f t="shared" si="7"/>
        <v>0</v>
      </c>
      <c r="G55" s="9">
        <f t="shared" si="9"/>
        <v>0</v>
      </c>
      <c r="H55" s="9">
        <f t="shared" si="8"/>
        <v>0</v>
      </c>
    </row>
    <row r="56" spans="1:8" ht="10.5" x14ac:dyDescent="0.25">
      <c r="B56" s="24"/>
      <c r="C56" s="26" t="s">
        <v>50</v>
      </c>
      <c r="D56" s="24"/>
      <c r="E56" s="24"/>
      <c r="F56" s="24"/>
      <c r="G56" s="24"/>
      <c r="H56" s="24"/>
    </row>
    <row r="57" spans="1:8" x14ac:dyDescent="0.2">
      <c r="A57" s="2">
        <v>25514</v>
      </c>
      <c r="B57" s="9" t="s">
        <v>112</v>
      </c>
      <c r="C57" s="12" t="s">
        <v>113</v>
      </c>
      <c r="D57" s="9"/>
      <c r="E57" s="10">
        <v>0</v>
      </c>
      <c r="F57" s="9">
        <f t="shared" ref="F57:F74" si="10">E57*10.5%</f>
        <v>0</v>
      </c>
      <c r="G57" s="9">
        <f t="shared" ref="G57:G74" si="11">E57*11.5%</f>
        <v>0</v>
      </c>
      <c r="H57" s="9">
        <f>E57-(F57+G57)</f>
        <v>0</v>
      </c>
    </row>
    <row r="58" spans="1:8" x14ac:dyDescent="0.2">
      <c r="A58" s="2">
        <v>25514</v>
      </c>
      <c r="B58" s="9" t="s">
        <v>114</v>
      </c>
      <c r="C58" s="12" t="s">
        <v>115</v>
      </c>
      <c r="D58" s="9"/>
      <c r="E58" s="10">
        <v>0</v>
      </c>
      <c r="F58" s="9">
        <f t="shared" si="10"/>
        <v>0</v>
      </c>
      <c r="G58" s="9">
        <f t="shared" si="11"/>
        <v>0</v>
      </c>
      <c r="H58" s="9">
        <f t="shared" ref="H58:H71" si="12">E58-(F58+G58)</f>
        <v>0</v>
      </c>
    </row>
    <row r="59" spans="1:8" x14ac:dyDescent="0.2">
      <c r="A59" s="2">
        <v>25515</v>
      </c>
      <c r="B59" s="9" t="s">
        <v>116</v>
      </c>
      <c r="C59" s="12" t="s">
        <v>117</v>
      </c>
      <c r="D59" s="9"/>
      <c r="E59" s="10">
        <v>0</v>
      </c>
      <c r="F59" s="9">
        <f t="shared" si="10"/>
        <v>0</v>
      </c>
      <c r="G59" s="9">
        <f t="shared" si="11"/>
        <v>0</v>
      </c>
      <c r="H59" s="9">
        <f t="shared" si="12"/>
        <v>0</v>
      </c>
    </row>
    <row r="60" spans="1:8" x14ac:dyDescent="0.2">
      <c r="A60" s="2">
        <v>25515</v>
      </c>
      <c r="B60" s="9" t="s">
        <v>118</v>
      </c>
      <c r="C60" s="12" t="s">
        <v>119</v>
      </c>
      <c r="D60" s="9"/>
      <c r="E60" s="10">
        <v>0</v>
      </c>
      <c r="F60" s="9">
        <f t="shared" si="10"/>
        <v>0</v>
      </c>
      <c r="G60" s="9">
        <f t="shared" si="11"/>
        <v>0</v>
      </c>
      <c r="H60" s="9">
        <f t="shared" si="12"/>
        <v>0</v>
      </c>
    </row>
    <row r="61" spans="1:8" x14ac:dyDescent="0.2">
      <c r="A61" s="2">
        <v>25516</v>
      </c>
      <c r="B61" s="9" t="s">
        <v>120</v>
      </c>
      <c r="C61" s="12" t="s">
        <v>121</v>
      </c>
      <c r="D61" s="9"/>
      <c r="E61" s="10">
        <v>0</v>
      </c>
      <c r="F61" s="9">
        <f t="shared" si="10"/>
        <v>0</v>
      </c>
      <c r="G61" s="9">
        <f t="shared" si="11"/>
        <v>0</v>
      </c>
      <c r="H61" s="9">
        <f t="shared" si="12"/>
        <v>0</v>
      </c>
    </row>
    <row r="62" spans="1:8" x14ac:dyDescent="0.2">
      <c r="A62" s="2">
        <v>25516</v>
      </c>
      <c r="B62" s="9" t="s">
        <v>122</v>
      </c>
      <c r="C62" s="12" t="s">
        <v>123</v>
      </c>
      <c r="D62" s="9"/>
      <c r="E62" s="10">
        <v>0</v>
      </c>
      <c r="F62" s="9">
        <f t="shared" si="10"/>
        <v>0</v>
      </c>
      <c r="G62" s="9">
        <f t="shared" si="11"/>
        <v>0</v>
      </c>
      <c r="H62" s="9">
        <f t="shared" si="12"/>
        <v>0</v>
      </c>
    </row>
    <row r="63" spans="1:8" x14ac:dyDescent="0.2">
      <c r="A63" s="2">
        <v>25517</v>
      </c>
      <c r="B63" s="9" t="s">
        <v>124</v>
      </c>
      <c r="C63" s="12" t="s">
        <v>125</v>
      </c>
      <c r="D63" s="9"/>
      <c r="E63" s="10">
        <v>0</v>
      </c>
      <c r="F63" s="9">
        <f t="shared" si="10"/>
        <v>0</v>
      </c>
      <c r="G63" s="9">
        <f t="shared" si="11"/>
        <v>0</v>
      </c>
      <c r="H63" s="9">
        <f t="shared" si="12"/>
        <v>0</v>
      </c>
    </row>
    <row r="64" spans="1:8" x14ac:dyDescent="0.2">
      <c r="A64" s="2">
        <v>25517</v>
      </c>
      <c r="B64" s="9" t="s">
        <v>126</v>
      </c>
      <c r="C64" s="12" t="s">
        <v>127</v>
      </c>
      <c r="D64" s="9"/>
      <c r="E64" s="10">
        <v>0</v>
      </c>
      <c r="F64" s="9">
        <f t="shared" si="10"/>
        <v>0</v>
      </c>
      <c r="G64" s="9">
        <f t="shared" si="11"/>
        <v>0</v>
      </c>
      <c r="H64" s="9">
        <f t="shared" si="12"/>
        <v>0</v>
      </c>
    </row>
    <row r="65" spans="1:8" x14ac:dyDescent="0.2">
      <c r="A65" s="2">
        <v>25518</v>
      </c>
      <c r="B65" s="9" t="s">
        <v>128</v>
      </c>
      <c r="C65" s="12" t="s">
        <v>129</v>
      </c>
      <c r="D65" s="9"/>
      <c r="E65" s="10">
        <v>0</v>
      </c>
      <c r="F65" s="9">
        <f t="shared" si="10"/>
        <v>0</v>
      </c>
      <c r="G65" s="9">
        <f t="shared" si="11"/>
        <v>0</v>
      </c>
      <c r="H65" s="9">
        <f t="shared" si="12"/>
        <v>0</v>
      </c>
    </row>
    <row r="66" spans="1:8" x14ac:dyDescent="0.2">
      <c r="A66" s="2">
        <v>25518</v>
      </c>
      <c r="B66" s="9" t="s">
        <v>130</v>
      </c>
      <c r="C66" s="12" t="s">
        <v>131</v>
      </c>
      <c r="D66" s="9"/>
      <c r="E66" s="10">
        <v>0</v>
      </c>
      <c r="F66" s="9">
        <f t="shared" si="10"/>
        <v>0</v>
      </c>
      <c r="G66" s="9">
        <f t="shared" si="11"/>
        <v>0</v>
      </c>
      <c r="H66" s="9">
        <f t="shared" si="12"/>
        <v>0</v>
      </c>
    </row>
    <row r="67" spans="1:8" x14ac:dyDescent="0.2">
      <c r="A67" s="2">
        <v>25519</v>
      </c>
      <c r="B67" s="9" t="s">
        <v>132</v>
      </c>
      <c r="C67" s="12" t="s">
        <v>133</v>
      </c>
      <c r="D67" s="9"/>
      <c r="E67" s="10">
        <v>0</v>
      </c>
      <c r="F67" s="9">
        <f t="shared" si="10"/>
        <v>0</v>
      </c>
      <c r="G67" s="9">
        <f t="shared" si="11"/>
        <v>0</v>
      </c>
      <c r="H67" s="9">
        <f t="shared" si="12"/>
        <v>0</v>
      </c>
    </row>
    <row r="68" spans="1:8" x14ac:dyDescent="0.2">
      <c r="A68" s="2">
        <v>25519</v>
      </c>
      <c r="B68" s="9" t="s">
        <v>134</v>
      </c>
      <c r="C68" s="12" t="s">
        <v>135</v>
      </c>
      <c r="D68" s="9"/>
      <c r="E68" s="10">
        <v>0</v>
      </c>
      <c r="F68" s="9">
        <f t="shared" si="10"/>
        <v>0</v>
      </c>
      <c r="G68" s="9">
        <f t="shared" si="11"/>
        <v>0</v>
      </c>
      <c r="H68" s="9">
        <f t="shared" si="12"/>
        <v>0</v>
      </c>
    </row>
    <row r="69" spans="1:8" x14ac:dyDescent="0.2">
      <c r="A69" s="2">
        <v>25520</v>
      </c>
      <c r="B69" s="9" t="s">
        <v>136</v>
      </c>
      <c r="C69" s="12" t="s">
        <v>137</v>
      </c>
      <c r="D69" s="9"/>
      <c r="E69" s="10">
        <v>0</v>
      </c>
      <c r="F69" s="9">
        <f t="shared" si="10"/>
        <v>0</v>
      </c>
      <c r="G69" s="9">
        <f t="shared" si="11"/>
        <v>0</v>
      </c>
      <c r="H69" s="9">
        <f t="shared" si="12"/>
        <v>0</v>
      </c>
    </row>
    <row r="70" spans="1:8" x14ac:dyDescent="0.2">
      <c r="A70" s="2">
        <v>25520</v>
      </c>
      <c r="B70" s="9" t="s">
        <v>138</v>
      </c>
      <c r="C70" s="12" t="s">
        <v>139</v>
      </c>
      <c r="D70" s="9"/>
      <c r="E70" s="10">
        <v>0</v>
      </c>
      <c r="F70" s="9">
        <f t="shared" si="10"/>
        <v>0</v>
      </c>
      <c r="G70" s="9">
        <f t="shared" si="11"/>
        <v>0</v>
      </c>
      <c r="H70" s="9">
        <f t="shared" si="12"/>
        <v>0</v>
      </c>
    </row>
    <row r="71" spans="1:8" x14ac:dyDescent="0.2">
      <c r="A71" s="23">
        <v>25521</v>
      </c>
      <c r="B71" s="9" t="s">
        <v>157</v>
      </c>
      <c r="C71" s="12" t="s">
        <v>59</v>
      </c>
      <c r="D71" s="9"/>
      <c r="E71" s="10">
        <v>0</v>
      </c>
      <c r="F71" s="9">
        <f t="shared" si="10"/>
        <v>0</v>
      </c>
      <c r="G71" s="9">
        <f t="shared" si="11"/>
        <v>0</v>
      </c>
      <c r="H71" s="9">
        <f t="shared" si="12"/>
        <v>0</v>
      </c>
    </row>
    <row r="72" spans="1:8" x14ac:dyDescent="0.2">
      <c r="A72" s="23">
        <v>25521</v>
      </c>
      <c r="B72" s="9" t="s">
        <v>158</v>
      </c>
      <c r="C72" s="12" t="s">
        <v>59</v>
      </c>
      <c r="D72" s="9"/>
      <c r="E72" s="10">
        <v>0</v>
      </c>
      <c r="F72" s="9">
        <f t="shared" si="10"/>
        <v>0</v>
      </c>
      <c r="G72" s="9">
        <f t="shared" si="11"/>
        <v>0</v>
      </c>
      <c r="H72" s="9">
        <f>E72-(F72+G72)</f>
        <v>0</v>
      </c>
    </row>
    <row r="73" spans="1:8" x14ac:dyDescent="0.2">
      <c r="A73" s="23">
        <v>25522</v>
      </c>
      <c r="B73" s="9" t="s">
        <v>192</v>
      </c>
      <c r="C73" s="12" t="s">
        <v>190</v>
      </c>
      <c r="D73" s="9"/>
      <c r="E73" s="10">
        <v>0</v>
      </c>
      <c r="F73" s="9">
        <f t="shared" si="10"/>
        <v>0</v>
      </c>
      <c r="G73" s="9">
        <f t="shared" si="11"/>
        <v>0</v>
      </c>
      <c r="H73" s="9">
        <f t="shared" ref="H73:H74" si="13">E73-(F73+G73)</f>
        <v>0</v>
      </c>
    </row>
    <row r="74" spans="1:8" x14ac:dyDescent="0.2">
      <c r="A74" s="23">
        <v>25522</v>
      </c>
      <c r="B74" s="9" t="s">
        <v>193</v>
      </c>
      <c r="C74" s="12" t="s">
        <v>191</v>
      </c>
      <c r="D74" s="9"/>
      <c r="E74" s="10">
        <v>0</v>
      </c>
      <c r="F74" s="9">
        <f t="shared" si="10"/>
        <v>0</v>
      </c>
      <c r="G74" s="9">
        <f t="shared" si="11"/>
        <v>0</v>
      </c>
      <c r="H74" s="9">
        <f t="shared" si="13"/>
        <v>0</v>
      </c>
    </row>
    <row r="75" spans="1:8" ht="10.5" x14ac:dyDescent="0.25">
      <c r="B75" s="11" t="s">
        <v>60</v>
      </c>
      <c r="C75" s="18" t="s">
        <v>61</v>
      </c>
      <c r="D75" s="11"/>
      <c r="E75" s="11">
        <f t="shared" ref="E75:H75" si="14">SUM(E48:E55,E57:E74)</f>
        <v>0</v>
      </c>
      <c r="F75" s="11">
        <f t="shared" si="14"/>
        <v>0</v>
      </c>
      <c r="G75" s="11">
        <f t="shared" si="14"/>
        <v>0</v>
      </c>
      <c r="H75" s="11">
        <f t="shared" si="14"/>
        <v>0</v>
      </c>
    </row>
    <row r="76" spans="1:8" x14ac:dyDescent="0.2">
      <c r="A76" s="2">
        <v>25622</v>
      </c>
      <c r="B76" s="9" t="s">
        <v>140</v>
      </c>
      <c r="C76" s="12" t="s">
        <v>141</v>
      </c>
      <c r="D76" s="9"/>
      <c r="E76" s="10">
        <v>0</v>
      </c>
      <c r="F76" s="9">
        <f t="shared" ref="F76:F77" si="15">E76*10.5%</f>
        <v>0</v>
      </c>
      <c r="G76" s="9">
        <f t="shared" ref="G76:G77" si="16">E76*12%</f>
        <v>0</v>
      </c>
      <c r="H76" s="9">
        <f>E76-(F76+G76)</f>
        <v>0</v>
      </c>
    </row>
    <row r="77" spans="1:8" x14ac:dyDescent="0.2">
      <c r="A77" s="2">
        <v>25622</v>
      </c>
      <c r="B77" s="9" t="s">
        <v>142</v>
      </c>
      <c r="C77" s="12" t="s">
        <v>143</v>
      </c>
      <c r="D77" s="9"/>
      <c r="E77" s="10">
        <v>0</v>
      </c>
      <c r="F77" s="9">
        <f t="shared" si="15"/>
        <v>0</v>
      </c>
      <c r="G77" s="9">
        <f t="shared" si="16"/>
        <v>0</v>
      </c>
      <c r="H77" s="9">
        <f>E77-(F77+G77)</f>
        <v>0</v>
      </c>
    </row>
    <row r="78" spans="1:8" ht="10.5" x14ac:dyDescent="0.25">
      <c r="B78" s="11" t="s">
        <v>64</v>
      </c>
      <c r="C78" s="18" t="s">
        <v>65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">
        <v>25723</v>
      </c>
      <c r="B79" s="9" t="s">
        <v>144</v>
      </c>
      <c r="C79" s="12" t="s">
        <v>145</v>
      </c>
      <c r="D79" s="9"/>
      <c r="E79" s="10">
        <v>0</v>
      </c>
      <c r="F79" s="9">
        <f t="shared" ref="F79:F80" si="17">E79*10.5%</f>
        <v>0</v>
      </c>
      <c r="G79" s="9">
        <f t="shared" ref="G79:G80" si="18">E79*12%</f>
        <v>0</v>
      </c>
      <c r="H79" s="9">
        <f>E79-(F79+G79)</f>
        <v>0</v>
      </c>
    </row>
    <row r="80" spans="1:8" x14ac:dyDescent="0.2">
      <c r="A80" s="2">
        <v>25723</v>
      </c>
      <c r="B80" s="9" t="s">
        <v>146</v>
      </c>
      <c r="C80" s="12" t="s">
        <v>147</v>
      </c>
      <c r="D80" s="9"/>
      <c r="E80" s="10">
        <v>0</v>
      </c>
      <c r="F80" s="9">
        <f t="shared" si="17"/>
        <v>0</v>
      </c>
      <c r="G80" s="9">
        <f t="shared" si="18"/>
        <v>0</v>
      </c>
      <c r="H80" s="9">
        <f>E80-(F80+G80)</f>
        <v>0</v>
      </c>
    </row>
    <row r="81" spans="1:8" ht="10.5" x14ac:dyDescent="0.25">
      <c r="B81" s="11" t="s">
        <v>68</v>
      </c>
      <c r="C81" s="18" t="s">
        <v>69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">
        <v>25824</v>
      </c>
      <c r="B82" s="9" t="s">
        <v>148</v>
      </c>
      <c r="C82" s="12" t="s">
        <v>149</v>
      </c>
      <c r="D82" s="9"/>
      <c r="E82" s="10">
        <v>0</v>
      </c>
      <c r="F82" s="9">
        <f t="shared" ref="F82:F85" si="19">E82*10.5%</f>
        <v>0</v>
      </c>
      <c r="G82" s="9">
        <f t="shared" ref="G82:G85" si="20">E82*12%</f>
        <v>0</v>
      </c>
      <c r="H82" s="9">
        <f>E82-(F82+G82)</f>
        <v>0</v>
      </c>
    </row>
    <row r="83" spans="1:8" x14ac:dyDescent="0.2">
      <c r="A83" s="2">
        <v>25824</v>
      </c>
      <c r="B83" s="9" t="s">
        <v>150</v>
      </c>
      <c r="C83" s="12" t="s">
        <v>151</v>
      </c>
      <c r="D83" s="9"/>
      <c r="E83" s="10">
        <v>0</v>
      </c>
      <c r="F83" s="9">
        <f t="shared" si="19"/>
        <v>0</v>
      </c>
      <c r="G83" s="9">
        <f t="shared" si="20"/>
        <v>0</v>
      </c>
      <c r="H83" s="9">
        <f>E83-(F83+G83)</f>
        <v>0</v>
      </c>
    </row>
    <row r="84" spans="1:8" x14ac:dyDescent="0.2">
      <c r="A84" s="2">
        <v>25825</v>
      </c>
      <c r="B84" s="9" t="s">
        <v>148</v>
      </c>
      <c r="C84" s="12" t="s">
        <v>152</v>
      </c>
      <c r="D84" s="9"/>
      <c r="E84" s="10">
        <v>0</v>
      </c>
      <c r="F84" s="9">
        <f t="shared" si="19"/>
        <v>0</v>
      </c>
      <c r="G84" s="9">
        <f t="shared" si="20"/>
        <v>0</v>
      </c>
      <c r="H84" s="9">
        <f>E84-(F84+G84)</f>
        <v>0</v>
      </c>
    </row>
    <row r="85" spans="1:8" x14ac:dyDescent="0.2">
      <c r="A85" s="2">
        <v>25825</v>
      </c>
      <c r="B85" s="9" t="s">
        <v>150</v>
      </c>
      <c r="C85" s="12" t="s">
        <v>153</v>
      </c>
      <c r="D85" s="9"/>
      <c r="E85" s="10">
        <v>0</v>
      </c>
      <c r="F85" s="9">
        <f t="shared" si="19"/>
        <v>0</v>
      </c>
      <c r="G85" s="9">
        <f t="shared" si="20"/>
        <v>0</v>
      </c>
      <c r="H85" s="9">
        <f>E85-(F85+G85)</f>
        <v>0</v>
      </c>
    </row>
    <row r="86" spans="1:8" ht="10.5" x14ac:dyDescent="0.25">
      <c r="B86" s="11" t="s">
        <v>73</v>
      </c>
      <c r="C86" s="18" t="s">
        <v>74</v>
      </c>
      <c r="D86" s="11"/>
      <c r="E86" s="11">
        <f>SUBTOTAL(9,E82:E85)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75</v>
      </c>
      <c r="C87" s="19" t="s">
        <v>76</v>
      </c>
      <c r="D87" s="14"/>
      <c r="E87" s="14">
        <f>SUM(E34,E46,E75,E78,E81,E86)</f>
        <v>0</v>
      </c>
      <c r="F87" s="14">
        <f>SUM(F34,F46,F75,F78,F81,F86)</f>
        <v>0</v>
      </c>
      <c r="G87" s="14">
        <f>SUM(G34,G46,G75,G78,G81,G86)</f>
        <v>0</v>
      </c>
      <c r="H87" s="14">
        <f>SUM(H34,H46,H75,H78,H81,H86)</f>
        <v>0</v>
      </c>
    </row>
    <row r="88" spans="1:8" ht="10.5" x14ac:dyDescent="0.25">
      <c r="B88" s="35"/>
      <c r="C88" s="36"/>
      <c r="D88" s="35"/>
      <c r="E88" s="35"/>
      <c r="F88" s="35"/>
      <c r="G88" s="35"/>
      <c r="H88" s="35"/>
    </row>
    <row r="89" spans="1:8" ht="12" x14ac:dyDescent="0.2">
      <c r="B89" s="2" t="s">
        <v>198</v>
      </c>
      <c r="C89" s="38"/>
      <c r="D89" s="38"/>
      <c r="E89" s="38"/>
      <c r="F89" s="38"/>
      <c r="G89" s="38"/>
      <c r="H89" s="38"/>
    </row>
    <row r="90" spans="1:8" x14ac:dyDescent="0.2">
      <c r="B90" s="2" t="s">
        <v>197</v>
      </c>
    </row>
  </sheetData>
  <sheetProtection algorithmName="SHA-512" hashValue="4wj/EvM8mPME4ugPN9rU6AmYVI5+LecHJidr+G/hFqNQi/DO09Vjj2Ivk/aLIEkuobUOIG+hNiRdnG53MagAPw==" saltValue="3wYTt1bzfp5htbH40fsMng==" spinCount="100000" sheet="1" objects="1" scenarios="1"/>
  <phoneticPr fontId="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64AE2E310F84FA0AA396305A326F7" ma:contentTypeVersion="10" ma:contentTypeDescription="Create a new document." ma:contentTypeScope="" ma:versionID="5d115a1bcb5ec5b5f164549e7df10bf6">
  <xsd:schema xmlns:xsd="http://www.w3.org/2001/XMLSchema" xmlns:xs="http://www.w3.org/2001/XMLSchema" xmlns:p="http://schemas.microsoft.com/office/2006/metadata/properties" xmlns:ns2="cfbda34f-cabb-4eaf-abe8-9b9dce47a9f1" xmlns:ns3="7938ee7b-fcad-4695-8e3b-b9689e77c787" targetNamespace="http://schemas.microsoft.com/office/2006/metadata/properties" ma:root="true" ma:fieldsID="46a584d84b01225f7f5e66c0e126e28a" ns2:_="" ns3:_="">
    <xsd:import namespace="cfbda34f-cabb-4eaf-abe8-9b9dce47a9f1"/>
    <xsd:import namespace="7938ee7b-fcad-4695-8e3b-b9689e77c7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da34f-cabb-4eaf-abe8-9b9dce47a9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8ee7b-fcad-4695-8e3b-b9689e77c7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cfbda34f-cabb-4eaf-abe8-9b9dce47a9f1" xsi:nil="true"/>
    <SharedWithUsers xmlns="7938ee7b-fcad-4695-8e3b-b9689e77c787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FEF968C-F7AA-4CF5-925A-22866863E3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4D548A-2114-4705-9C53-A0A8AE904D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bda34f-cabb-4eaf-abe8-9b9dce47a9f1"/>
    <ds:schemaRef ds:uri="7938ee7b-fcad-4695-8e3b-b9689e77c7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D22ED4-F9F9-4EB1-B8D8-6692770D850A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66ca2f49-dda1-4240-8f09-6d4f3996d48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b001739-e8c9-431f-af62-cb459715ab77"/>
    <ds:schemaRef ds:uri="http://schemas.microsoft.com/sharepoint/v3"/>
    <ds:schemaRef ds:uri="http://purl.org/dc/terms/"/>
    <ds:schemaRef ds:uri="cfbda34f-cabb-4eaf-abe8-9b9dce47a9f1"/>
    <ds:schemaRef ds:uri="7938ee7b-fcad-4695-8e3b-b9689e77c78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ANNUAL</vt:lpstr>
      <vt:lpstr>MONTHLY</vt:lpstr>
      <vt:lpstr>ANNUAL_Adjustments</vt:lpstr>
      <vt:lpstr>MONTHLY_Adjustments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Premium Annexure</dc:title>
  <dc:creator>Aaron Msipha</dc:creator>
  <cp:lastModifiedBy>Mogana Thambiran</cp:lastModifiedBy>
  <dcterms:created xsi:type="dcterms:W3CDTF">2020-02-28T06:39:58Z</dcterms:created>
  <dcterms:modified xsi:type="dcterms:W3CDTF">2024-03-12T06:59:24Z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0x01010082764AE2E310F84FA0AA396305A326F7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